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240" yWindow="-75" windowWidth="17400" windowHeight="11430" tabRatio="955"/>
  </bookViews>
  <sheets>
    <sheet name="SP-Attivo" sheetId="45" r:id="rId1"/>
    <sheet name="SP-Passivo" sheetId="39" r:id="rId2"/>
  </sheets>
  <calcPr calcId="125725" fullPrecision="0"/>
</workbook>
</file>

<file path=xl/calcChain.xml><?xml version="1.0" encoding="utf-8"?>
<calcChain xmlns="http://schemas.openxmlformats.org/spreadsheetml/2006/main">
  <c r="F9" i="39"/>
  <c r="F20" s="1"/>
  <c r="E9"/>
  <c r="E20" s="1"/>
  <c r="F27" i="45"/>
  <c r="E27"/>
  <c r="F19" l="1"/>
  <c r="E56" i="39"/>
  <c r="F46"/>
  <c r="F30"/>
  <c r="E30"/>
  <c r="F9" i="45"/>
  <c r="E9"/>
  <c r="F60"/>
  <c r="E60"/>
  <c r="F81"/>
  <c r="E96"/>
  <c r="F96"/>
  <c r="F56" i="39" l="1"/>
  <c r="F55" s="1"/>
  <c r="F61" s="1"/>
  <c r="F27"/>
  <c r="F73"/>
  <c r="F84" i="45"/>
  <c r="F90" s="1"/>
  <c r="F66"/>
  <c r="F48"/>
  <c r="F22"/>
  <c r="F41" s="1"/>
  <c r="F72"/>
  <c r="E66"/>
  <c r="E62"/>
  <c r="F62"/>
  <c r="F44"/>
  <c r="F33" i="39"/>
  <c r="F40"/>
  <c r="E46"/>
  <c r="E27"/>
  <c r="E84" i="45"/>
  <c r="E90" s="1"/>
  <c r="E72"/>
  <c r="E48"/>
  <c r="E44"/>
  <c r="E33" i="39"/>
  <c r="E81" i="45"/>
  <c r="E22"/>
  <c r="E41" s="1"/>
  <c r="E55" i="39"/>
  <c r="E61" s="1"/>
  <c r="E73"/>
  <c r="E40"/>
  <c r="E19" i="45"/>
  <c r="F54" l="1"/>
  <c r="F56" s="1"/>
  <c r="F51" i="39"/>
  <c r="F63" s="1"/>
  <c r="E76" i="45"/>
  <c r="E91" s="1"/>
  <c r="F76"/>
  <c r="F91" s="1"/>
  <c r="E51" i="39"/>
  <c r="E63" s="1"/>
  <c r="E54" i="45"/>
  <c r="E56" s="1"/>
  <c r="F98" l="1"/>
  <c r="E98"/>
</calcChain>
</file>

<file path=xl/sharedStrings.xml><?xml version="1.0" encoding="utf-8"?>
<sst xmlns="http://schemas.openxmlformats.org/spreadsheetml/2006/main" count="219" uniqueCount="157">
  <si>
    <t>I</t>
  </si>
  <si>
    <t>a</t>
  </si>
  <si>
    <t>b</t>
  </si>
  <si>
    <t>c</t>
  </si>
  <si>
    <t xml:space="preserve"> </t>
  </si>
  <si>
    <t>d</t>
  </si>
  <si>
    <t>da altri soggetti</t>
  </si>
  <si>
    <t>e</t>
  </si>
  <si>
    <t>STATO PATRIMONIALE - ATTIVO</t>
  </si>
  <si>
    <t>STATO PATRIMONIALE (ATTIVO)</t>
  </si>
  <si>
    <t>A) CREDITI vs.LO STATO ED ALTRE AMMINISTRAZIONI PUBBLICHE PER LA PARTECIPAZIONE AL FONDO DI DOTAZIONE</t>
  </si>
  <si>
    <t>TOTALE CREDITI vs PARTECIPANTI (A)</t>
  </si>
  <si>
    <t>B) IMMOBILIZZAZIONI</t>
  </si>
  <si>
    <t>Immobilizzazioni immateriali</t>
  </si>
  <si>
    <t>Costi di impianto e di ampliamento</t>
  </si>
  <si>
    <t>Costi di ricerca sviluppo e pubblicità</t>
  </si>
  <si>
    <t>Diritti di brevetto ed utilizzazione opere dell'ingegno</t>
  </si>
  <si>
    <t>Concessioni, licenze, marchi e diritti simile</t>
  </si>
  <si>
    <t>Avviamento</t>
  </si>
  <si>
    <t>Immobilizzazioni in corso ed acconti</t>
  </si>
  <si>
    <t>Altre</t>
  </si>
  <si>
    <t>Totale immobilizzazioni immateriali</t>
  </si>
  <si>
    <t>II</t>
  </si>
  <si>
    <t>Beni demaniali</t>
  </si>
  <si>
    <t>1.1</t>
  </si>
  <si>
    <t>Terreni</t>
  </si>
  <si>
    <t>1.2</t>
  </si>
  <si>
    <t>Fabbricati</t>
  </si>
  <si>
    <t>1.3</t>
  </si>
  <si>
    <t>Infrastrutture</t>
  </si>
  <si>
    <t>1.9</t>
  </si>
  <si>
    <t>Altri beni demaniali</t>
  </si>
  <si>
    <t>III</t>
  </si>
  <si>
    <t>2.1</t>
  </si>
  <si>
    <t xml:space="preserve">Terreni </t>
  </si>
  <si>
    <t>di cui in leasing finanziario</t>
  </si>
  <si>
    <t>2.2</t>
  </si>
  <si>
    <t>2.3</t>
  </si>
  <si>
    <t>Impianti e macchinari</t>
  </si>
  <si>
    <t>2.4</t>
  </si>
  <si>
    <t>Attrezzature industriali e commerciali</t>
  </si>
  <si>
    <t>2.5</t>
  </si>
  <si>
    <t xml:space="preserve">Mezzi di trasporto </t>
  </si>
  <si>
    <t>2.6</t>
  </si>
  <si>
    <t>Macchine per ufficio e hardware</t>
  </si>
  <si>
    <t>2.7</t>
  </si>
  <si>
    <t>Mobili e arredi</t>
  </si>
  <si>
    <t>2.8</t>
  </si>
  <si>
    <t>2.99</t>
  </si>
  <si>
    <t>Altri beni materiali</t>
  </si>
  <si>
    <t>Totale immobilizzazioni materiali</t>
  </si>
  <si>
    <t>IV</t>
  </si>
  <si>
    <t xml:space="preserve">Partecipazioni in </t>
  </si>
  <si>
    <t>imprese controllate</t>
  </si>
  <si>
    <t>imprese partecipate</t>
  </si>
  <si>
    <t>altri soggetti</t>
  </si>
  <si>
    <t>Crediti verso</t>
  </si>
  <si>
    <t>altre amministrazioni pubbliche</t>
  </si>
  <si>
    <t>imprese  partecipate</t>
  </si>
  <si>
    <t xml:space="preserve">altri soggetti </t>
  </si>
  <si>
    <t>Altri titoli</t>
  </si>
  <si>
    <t>Totale immobilizzazioni finanziarie</t>
  </si>
  <si>
    <t>TOTALE IMMOBILIZZAZIONI (B)</t>
  </si>
  <si>
    <t>C) ATTIVO CIRCOLANTE</t>
  </si>
  <si>
    <t>Rimanenze</t>
  </si>
  <si>
    <t>Totale rimanenze</t>
  </si>
  <si>
    <t>Crediti di natura tributaria</t>
  </si>
  <si>
    <t>Crediti da tributi destinati al finanziamento della sanità</t>
  </si>
  <si>
    <t>Altri crediti da tributi</t>
  </si>
  <si>
    <t>Crediti da Fondi perequativi</t>
  </si>
  <si>
    <t>Crediti per trasferimenti e contributi</t>
  </si>
  <si>
    <t>verso amministrazioni pubbliche</t>
  </si>
  <si>
    <t>verso altri soggetti</t>
  </si>
  <si>
    <t>Verso clienti ed utenti</t>
  </si>
  <si>
    <t xml:space="preserve">Altri Crediti </t>
  </si>
  <si>
    <t>verso l'erario</t>
  </si>
  <si>
    <t>per attività svolta per c/terzi</t>
  </si>
  <si>
    <t>altri</t>
  </si>
  <si>
    <t>Totale crediti</t>
  </si>
  <si>
    <t>Attività finanziarie che non costituiscono immobilizzi</t>
  </si>
  <si>
    <t>Partecipazioni</t>
  </si>
  <si>
    <t>Totale attività finanziarie che non costituiscono immobilizzi</t>
  </si>
  <si>
    <t>Disponibilità liquide</t>
  </si>
  <si>
    <t>Conto di tesoreria</t>
  </si>
  <si>
    <t>Istituto tesoriere</t>
  </si>
  <si>
    <t>presso Banca d'Italia</t>
  </si>
  <si>
    <t>Altri depositi bancari e postali</t>
  </si>
  <si>
    <t>Denaro e valori in cassa</t>
  </si>
  <si>
    <t>Altri conti presso la tesoreria statale intestati all'ente</t>
  </si>
  <si>
    <t>Totale disponibilità liquide</t>
  </si>
  <si>
    <t>TOTALE ATTIVO CIRCOLANTE (C)</t>
  </si>
  <si>
    <t>D) RATEI E RISCONTI</t>
  </si>
  <si>
    <t xml:space="preserve">Ratei attivi </t>
  </si>
  <si>
    <t>Risconti attivi</t>
  </si>
  <si>
    <t>TOTALE RATEI E RISCONTI  (D)</t>
  </si>
  <si>
    <t>TOTALE DELL'ATTIVO (A+B+C+D)</t>
  </si>
  <si>
    <t>STATO PATRIMONIALE - PASSIVO</t>
  </si>
  <si>
    <t>STATO PATRIMONIALE (PASSIVO)</t>
  </si>
  <si>
    <t>A) PATRIMONIO NETTO</t>
  </si>
  <si>
    <t>Fondo di dotazione</t>
  </si>
  <si>
    <t xml:space="preserve">Riserve </t>
  </si>
  <si>
    <t>da capitale</t>
  </si>
  <si>
    <t>da permessi di costruire</t>
  </si>
  <si>
    <t>Risultato economico dell'esercizio</t>
  </si>
  <si>
    <t>TOTALE PATRIMONIO NETTO (A)</t>
  </si>
  <si>
    <t>B) FONDI PER RISCHI ED ONERI</t>
  </si>
  <si>
    <t>Per trattamento di quiescenza</t>
  </si>
  <si>
    <t>Per imposte</t>
  </si>
  <si>
    <t>Altri</t>
  </si>
  <si>
    <t>TOTALE FONDI RISCHI ED ONERI (B)</t>
  </si>
  <si>
    <t>C)TRATTAMENTO DI FINE RAPPORTO</t>
  </si>
  <si>
    <t>TOTALE T.F.R. (C)</t>
  </si>
  <si>
    <t>Debiti da finanziamento</t>
  </si>
  <si>
    <t xml:space="preserve">a </t>
  </si>
  <si>
    <t>prestiti obbligazionari</t>
  </si>
  <si>
    <t>v/ altre amministrazioni pubbliche</t>
  </si>
  <si>
    <t>verso banche e tesoriere</t>
  </si>
  <si>
    <t>verso altri finanziatori</t>
  </si>
  <si>
    <t>Debiti verso fornitori</t>
  </si>
  <si>
    <t>Acconti</t>
  </si>
  <si>
    <t>Debiti per trasferimenti e contributi</t>
  </si>
  <si>
    <t>enti finanziati dal servizio sanitario nazionale</t>
  </si>
  <si>
    <t xml:space="preserve">Altri debiti </t>
  </si>
  <si>
    <t>tributari</t>
  </si>
  <si>
    <t>verso istituti di previdenza e sicurezza sociale</t>
  </si>
  <si>
    <t>TOTALE DEBITI ( D)</t>
  </si>
  <si>
    <t>E) RATEI E RISCONTI E CONTRIBUTI AGLI INVESTIMENTI</t>
  </si>
  <si>
    <t xml:space="preserve">Ratei passivi </t>
  </si>
  <si>
    <t>Risconti passivi</t>
  </si>
  <si>
    <t>Concessioni pluriennali</t>
  </si>
  <si>
    <t>Altri risconti passivi</t>
  </si>
  <si>
    <t>TOTALE RATEI E RISCONTI (E)</t>
  </si>
  <si>
    <t>TOTALE DEL PASSIVO (A+B+C+D+E)</t>
  </si>
  <si>
    <t>CONTI D'ORDINE</t>
  </si>
  <si>
    <t>TOTALE CONTI D'ORDINE</t>
  </si>
  <si>
    <t>1) Impegni su esercizi futuri</t>
  </si>
  <si>
    <t>2) beni di terzi in uso</t>
  </si>
  <si>
    <t>3) beni dati in uso a terzi</t>
  </si>
  <si>
    <t>4) garanzie prestate a amministrazioni pubbliche</t>
  </si>
  <si>
    <t>5) garanzie prestate a imprese controllate</t>
  </si>
  <si>
    <t>6) garanzie prestate a imprese partecipate</t>
  </si>
  <si>
    <t xml:space="preserve">7) garanzie prestate a altre imprese </t>
  </si>
  <si>
    <t>da altre amministrazioni pubbliche</t>
  </si>
  <si>
    <t xml:space="preserve">Contributi agli investimenti </t>
  </si>
  <si>
    <t>Immobilizzazioni materiali</t>
  </si>
  <si>
    <t>Altre immobilizzazioni materiali</t>
  </si>
  <si>
    <t>Immobilizzazioni Finanziarie</t>
  </si>
  <si>
    <t>Crediti</t>
  </si>
  <si>
    <t>D) DEBITI</t>
  </si>
  <si>
    <t>altre riserve indisponibili</t>
  </si>
  <si>
    <t>Risultati economici di esercizi precedenti</t>
  </si>
  <si>
    <t xml:space="preserve">Riserve negative per beni indisponibili </t>
  </si>
  <si>
    <t>V</t>
  </si>
  <si>
    <t>f</t>
  </si>
  <si>
    <t>altre riserve disponibili</t>
  </si>
  <si>
    <t>riserve indisponibili per beni demaniali, patrimoniali indisponibili e per i beni culturali</t>
  </si>
  <si>
    <t>UNIONE DI COMUNI LOMBARDA TERRE DEI MALASPINA</t>
  </si>
</sst>
</file>

<file path=xl/styles.xml><?xml version="1.0" encoding="utf-8"?>
<styleSheet xmlns="http://schemas.openxmlformats.org/spreadsheetml/2006/main">
  <numFmts count="2">
    <numFmt numFmtId="164" formatCode="_-* #,##0_-;\-* #,##0_-;_-* &quot;-&quot;_-;_-@_-"/>
    <numFmt numFmtId="165" formatCode="_-[$€-2]\ * #,##0.00_-;\-[$€-2]\ * #,##0.00_-;_-[$€-2]\ * &quot;-&quot;??_-"/>
  </numFmts>
  <fonts count="15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i/>
      <u/>
      <sz val="11"/>
      <name val="Calibri"/>
      <family val="2"/>
    </font>
    <font>
      <strike/>
      <sz val="11"/>
      <name val="Calibri"/>
      <family val="2"/>
    </font>
    <font>
      <b/>
      <sz val="16"/>
      <color indexed="8"/>
      <name val="Calibri"/>
      <family val="2"/>
    </font>
    <font>
      <b/>
      <sz val="26"/>
      <color indexed="17"/>
      <name val="Calibri"/>
      <family val="2"/>
    </font>
    <font>
      <sz val="11"/>
      <color indexed="10"/>
      <name val="Calibri"/>
      <family val="2"/>
    </font>
    <font>
      <i/>
      <sz val="10"/>
      <name val="Calibri"/>
      <family val="2"/>
    </font>
    <font>
      <b/>
      <sz val="22"/>
      <color indexed="17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91">
    <xf numFmtId="0" fontId="0" fillId="0" borderId="0" xfId="0"/>
    <xf numFmtId="0" fontId="1" fillId="0" borderId="0" xfId="0" applyFont="1" applyFill="1"/>
    <xf numFmtId="0" fontId="5" fillId="0" borderId="0" xfId="4" applyFont="1" applyFill="1"/>
    <xf numFmtId="0" fontId="5" fillId="0" borderId="1" xfId="4" applyFont="1" applyFill="1" applyBorder="1"/>
    <xf numFmtId="0" fontId="2" fillId="0" borderId="0" xfId="4" applyFont="1" applyFill="1"/>
    <xf numFmtId="0" fontId="2" fillId="0" borderId="0" xfId="4" applyFont="1" applyFill="1" applyAlignment="1">
      <alignment horizontal="right"/>
    </xf>
    <xf numFmtId="0" fontId="5" fillId="0" borderId="2" xfId="4" applyFont="1" applyFill="1" applyBorder="1"/>
    <xf numFmtId="0" fontId="5" fillId="0" borderId="3" xfId="4" applyFont="1" applyFill="1" applyBorder="1"/>
    <xf numFmtId="0" fontId="5" fillId="0" borderId="0" xfId="4" applyFont="1" applyFill="1" applyAlignment="1">
      <alignment horizontal="right"/>
    </xf>
    <xf numFmtId="4" fontId="5" fillId="0" borderId="4" xfId="4" applyNumberFormat="1" applyFont="1" applyFill="1" applyBorder="1" applyAlignment="1">
      <alignment horizontal="right"/>
    </xf>
    <xf numFmtId="4" fontId="6" fillId="0" borderId="5" xfId="2" applyNumberFormat="1" applyFont="1" applyFill="1" applyBorder="1" applyAlignment="1">
      <alignment horizontal="right"/>
    </xf>
    <xf numFmtId="4" fontId="6" fillId="0" borderId="4" xfId="2" applyNumberFormat="1" applyFont="1" applyFill="1" applyBorder="1" applyAlignment="1">
      <alignment horizontal="right"/>
    </xf>
    <xf numFmtId="0" fontId="5" fillId="0" borderId="7" xfId="4" applyFont="1" applyFill="1" applyBorder="1"/>
    <xf numFmtId="0" fontId="5" fillId="0" borderId="8" xfId="4" applyFont="1" applyFill="1" applyBorder="1"/>
    <xf numFmtId="4" fontId="5" fillId="0" borderId="6" xfId="4" applyNumberFormat="1" applyFont="1" applyFill="1" applyBorder="1" applyAlignment="1">
      <alignment horizontal="right"/>
    </xf>
    <xf numFmtId="0" fontId="8" fillId="0" borderId="4" xfId="4" applyFont="1" applyFill="1" applyBorder="1"/>
    <xf numFmtId="0" fontId="5" fillId="0" borderId="4" xfId="4" applyFont="1" applyFill="1" applyBorder="1"/>
    <xf numFmtId="0" fontId="5" fillId="0" borderId="4" xfId="4" applyFont="1" applyFill="1" applyBorder="1" applyAlignment="1">
      <alignment wrapText="1"/>
    </xf>
    <xf numFmtId="0" fontId="6" fillId="0" borderId="4" xfId="4" applyFont="1" applyFill="1" applyBorder="1" applyAlignment="1">
      <alignment horizontal="right"/>
    </xf>
    <xf numFmtId="0" fontId="7" fillId="0" borderId="4" xfId="4" applyFont="1" applyFill="1" applyBorder="1"/>
    <xf numFmtId="0" fontId="5" fillId="0" borderId="4" xfId="4" applyFont="1" applyFill="1" applyBorder="1" applyAlignment="1">
      <alignment horizontal="left"/>
    </xf>
    <xf numFmtId="0" fontId="1" fillId="0" borderId="0" xfId="0" applyFont="1" applyFill="1" applyBorder="1"/>
    <xf numFmtId="0" fontId="11" fillId="2" borderId="14" xfId="0" applyFont="1" applyFill="1" applyBorder="1" applyAlignment="1">
      <alignment horizontal="centerContinuous" vertical="center" wrapText="1"/>
    </xf>
    <xf numFmtId="0" fontId="11" fillId="2" borderId="13" xfId="0" applyFont="1" applyFill="1" applyBorder="1" applyAlignment="1">
      <alignment horizontal="centerContinuous" vertical="center" wrapText="1"/>
    </xf>
    <xf numFmtId="0" fontId="5" fillId="0" borderId="9" xfId="4" applyFont="1" applyFill="1" applyBorder="1"/>
    <xf numFmtId="0" fontId="5" fillId="0" borderId="10" xfId="4" applyFont="1" applyFill="1" applyBorder="1"/>
    <xf numFmtId="0" fontId="5" fillId="0" borderId="11" xfId="4" applyFont="1" applyFill="1" applyBorder="1"/>
    <xf numFmtId="0" fontId="5" fillId="0" borderId="6" xfId="4" applyFont="1" applyFill="1" applyBorder="1"/>
    <xf numFmtId="4" fontId="5" fillId="0" borderId="12" xfId="4" applyNumberFormat="1" applyFont="1" applyFill="1" applyBorder="1" applyAlignment="1">
      <alignment horizontal="right"/>
    </xf>
    <xf numFmtId="0" fontId="12" fillId="0" borderId="0" xfId="0" applyFont="1" applyFill="1" applyAlignment="1">
      <alignment horizontal="right" vertical="top"/>
    </xf>
    <xf numFmtId="0" fontId="2" fillId="0" borderId="11" xfId="4" applyFont="1" applyFill="1" applyBorder="1"/>
    <xf numFmtId="0" fontId="5" fillId="0" borderId="0" xfId="4" applyFont="1" applyFill="1" applyBorder="1"/>
    <xf numFmtId="0" fontId="2" fillId="0" borderId="0" xfId="4" applyFont="1" applyFill="1" applyAlignment="1">
      <alignment vertical="center"/>
    </xf>
    <xf numFmtId="0" fontId="5" fillId="0" borderId="9" xfId="4" applyFont="1" applyFill="1" applyBorder="1" applyAlignment="1">
      <alignment horizontal="right"/>
    </xf>
    <xf numFmtId="0" fontId="5" fillId="0" borderId="10" xfId="4" applyFont="1" applyFill="1" applyBorder="1" applyAlignment="1">
      <alignment horizontal="right"/>
    </xf>
    <xf numFmtId="0" fontId="6" fillId="0" borderId="6" xfId="4" applyFont="1" applyFill="1" applyBorder="1" applyAlignment="1">
      <alignment wrapText="1"/>
    </xf>
    <xf numFmtId="4" fontId="0" fillId="0" borderId="8" xfId="0" applyNumberFormat="1" applyFill="1" applyBorder="1" applyAlignment="1">
      <alignment horizontal="right"/>
    </xf>
    <xf numFmtId="4" fontId="0" fillId="0" borderId="6" xfId="0" applyNumberFormat="1" applyFill="1" applyBorder="1" applyAlignment="1">
      <alignment horizontal="right"/>
    </xf>
    <xf numFmtId="0" fontId="5" fillId="0" borderId="11" xfId="4" applyFont="1" applyFill="1" applyBorder="1" applyAlignment="1">
      <alignment horizontal="right"/>
    </xf>
    <xf numFmtId="0" fontId="6" fillId="0" borderId="4" xfId="4" applyFont="1" applyFill="1" applyBorder="1" applyAlignment="1">
      <alignment wrapText="1"/>
    </xf>
    <xf numFmtId="4" fontId="5" fillId="0" borderId="3" xfId="4" applyNumberFormat="1" applyFont="1" applyFill="1" applyBorder="1" applyAlignment="1">
      <alignment horizontal="right" wrapText="1"/>
    </xf>
    <xf numFmtId="4" fontId="5" fillId="0" borderId="12" xfId="4" applyNumberFormat="1" applyFont="1" applyFill="1" applyBorder="1" applyAlignment="1">
      <alignment horizontal="right" wrapText="1"/>
    </xf>
    <xf numFmtId="0" fontId="6" fillId="0" borderId="4" xfId="4" applyFont="1" applyFill="1" applyBorder="1" applyAlignment="1">
      <alignment horizontal="right" wrapText="1"/>
    </xf>
    <xf numFmtId="4" fontId="6" fillId="0" borderId="13" xfId="2" applyNumberFormat="1" applyFont="1" applyFill="1" applyBorder="1" applyAlignment="1">
      <alignment horizontal="right"/>
    </xf>
    <xf numFmtId="0" fontId="6" fillId="0" borderId="4" xfId="4" applyFont="1" applyFill="1" applyBorder="1"/>
    <xf numFmtId="4" fontId="5" fillId="0" borderId="8" xfId="4" applyNumberFormat="1" applyFont="1" applyFill="1" applyBorder="1" applyAlignment="1">
      <alignment horizontal="right"/>
    </xf>
    <xf numFmtId="4" fontId="5" fillId="0" borderId="1" xfId="4" applyNumberFormat="1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3" xfId="0" applyNumberFormat="1" applyFill="1" applyBorder="1" applyAlignment="1">
      <alignment horizontal="right"/>
    </xf>
    <xf numFmtId="4" fontId="0" fillId="0" borderId="12" xfId="0" applyNumberFormat="1" applyFill="1" applyBorder="1" applyAlignment="1">
      <alignment horizontal="right"/>
    </xf>
    <xf numFmtId="0" fontId="5" fillId="0" borderId="11" xfId="4" applyFont="1" applyFill="1" applyBorder="1" applyAlignment="1">
      <alignment horizontal="right" wrapText="1"/>
    </xf>
    <xf numFmtId="0" fontId="5" fillId="0" borderId="0" xfId="4" applyFont="1" applyFill="1" applyBorder="1" applyAlignment="1">
      <alignment wrapText="1"/>
    </xf>
    <xf numFmtId="0" fontId="5" fillId="0" borderId="1" xfId="4" applyFont="1" applyFill="1" applyBorder="1" applyAlignment="1">
      <alignment wrapText="1"/>
    </xf>
    <xf numFmtId="0" fontId="8" fillId="0" borderId="4" xfId="4" applyFont="1" applyFill="1" applyBorder="1" applyAlignment="1">
      <alignment wrapText="1"/>
    </xf>
    <xf numFmtId="0" fontId="5" fillId="0" borderId="0" xfId="4" applyFont="1" applyFill="1" applyBorder="1" applyAlignment="1">
      <alignment horizontal="left" wrapText="1"/>
    </xf>
    <xf numFmtId="20" fontId="5" fillId="0" borderId="0" xfId="4" applyNumberFormat="1" applyFont="1" applyFill="1" applyBorder="1" applyAlignment="1">
      <alignment horizontal="left" wrapText="1"/>
    </xf>
    <xf numFmtId="0" fontId="7" fillId="0" borderId="4" xfId="4" applyFont="1" applyFill="1" applyBorder="1" applyAlignment="1">
      <alignment wrapText="1"/>
    </xf>
    <xf numFmtId="0" fontId="5" fillId="0" borderId="11" xfId="4" quotePrefix="1" applyFont="1" applyFill="1" applyBorder="1" applyAlignment="1">
      <alignment horizontal="right" wrapText="1"/>
    </xf>
    <xf numFmtId="20" fontId="2" fillId="0" borderId="0" xfId="0" quotePrefix="1" applyNumberFormat="1" applyFont="1" applyFill="1" applyBorder="1" applyAlignment="1">
      <alignment horizontal="left" wrapText="1"/>
    </xf>
    <xf numFmtId="4" fontId="5" fillId="0" borderId="0" xfId="4" applyNumberFormat="1" applyFon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4" fontId="5" fillId="0" borderId="15" xfId="4" applyNumberFormat="1" applyFont="1" applyFill="1" applyBorder="1" applyAlignment="1">
      <alignment horizontal="right"/>
    </xf>
    <xf numFmtId="4" fontId="5" fillId="0" borderId="5" xfId="4" applyNumberFormat="1" applyFont="1" applyFill="1" applyBorder="1" applyAlignment="1">
      <alignment horizontal="right"/>
    </xf>
    <xf numFmtId="4" fontId="6" fillId="0" borderId="14" xfId="2" applyNumberFormat="1" applyFont="1" applyFill="1" applyBorder="1" applyAlignment="1">
      <alignment horizontal="right"/>
    </xf>
    <xf numFmtId="4" fontId="6" fillId="0" borderId="15" xfId="2" applyNumberFormat="1" applyFont="1" applyFill="1" applyBorder="1" applyAlignment="1">
      <alignment horizontal="right"/>
    </xf>
    <xf numFmtId="0" fontId="6" fillId="0" borderId="12" xfId="4" applyFont="1" applyFill="1" applyBorder="1" applyAlignment="1">
      <alignment horizontal="right"/>
    </xf>
    <xf numFmtId="0" fontId="5" fillId="0" borderId="7" xfId="4" applyFont="1" applyFill="1" applyBorder="1" applyAlignment="1">
      <alignment vertical="center"/>
    </xf>
    <xf numFmtId="0" fontId="5" fillId="0" borderId="2" xfId="4" applyFont="1" applyFill="1" applyBorder="1" applyAlignment="1">
      <alignment vertical="center"/>
    </xf>
    <xf numFmtId="0" fontId="6" fillId="0" borderId="0" xfId="4" applyFont="1" applyFill="1" applyBorder="1"/>
    <xf numFmtId="0" fontId="6" fillId="0" borderId="6" xfId="4" applyFont="1" applyFill="1" applyBorder="1"/>
    <xf numFmtId="0" fontId="5" fillId="0" borderId="0" xfId="4" applyFont="1" applyFill="1" applyBorder="1" applyAlignment="1">
      <alignment vertical="center"/>
    </xf>
    <xf numFmtId="0" fontId="7" fillId="0" borderId="0" xfId="4" applyFont="1" applyFill="1" applyBorder="1"/>
    <xf numFmtId="0" fontId="7" fillId="0" borderId="0" xfId="4" applyFont="1" applyFill="1" applyBorder="1" applyAlignment="1">
      <alignment wrapText="1"/>
    </xf>
    <xf numFmtId="0" fontId="6" fillId="0" borderId="0" xfId="4" applyFont="1" applyFill="1" applyBorder="1" applyAlignment="1">
      <alignment horizontal="right"/>
    </xf>
    <xf numFmtId="4" fontId="6" fillId="0" borderId="5" xfId="4" applyNumberFormat="1" applyFont="1" applyFill="1" applyBorder="1" applyAlignment="1">
      <alignment horizontal="right"/>
    </xf>
    <xf numFmtId="0" fontId="6" fillId="0" borderId="0" xfId="4" applyFont="1" applyFill="1" applyBorder="1" applyAlignment="1">
      <alignment horizontal="left"/>
    </xf>
    <xf numFmtId="0" fontId="9" fillId="0" borderId="0" xfId="4" applyFont="1" applyFill="1" applyBorder="1" applyAlignment="1">
      <alignment vertical="center"/>
    </xf>
    <xf numFmtId="0" fontId="9" fillId="0" borderId="1" xfId="4" applyFont="1" applyFill="1" applyBorder="1"/>
    <xf numFmtId="4" fontId="6" fillId="0" borderId="6" xfId="4" applyNumberFormat="1" applyFont="1" applyFill="1" applyBorder="1" applyAlignment="1">
      <alignment horizontal="right"/>
    </xf>
    <xf numFmtId="0" fontId="6" fillId="0" borderId="4" xfId="4" applyFont="1" applyFill="1" applyBorder="1" applyAlignment="1">
      <alignment horizontal="center"/>
    </xf>
    <xf numFmtId="4" fontId="0" fillId="0" borderId="4" xfId="0" applyNumberFormat="1" applyFill="1" applyBorder="1" applyAlignment="1">
      <alignment horizontal="right" vertical="center"/>
    </xf>
    <xf numFmtId="0" fontId="13" fillId="0" borderId="0" xfId="4" applyFont="1" applyFill="1" applyBorder="1" applyAlignment="1"/>
    <xf numFmtId="0" fontId="14" fillId="2" borderId="15" xfId="0" applyFont="1" applyFill="1" applyBorder="1" applyAlignment="1">
      <alignment horizontal="centerContinuous" vertical="center" wrapText="1"/>
    </xf>
    <xf numFmtId="0" fontId="6" fillId="0" borderId="6" xfId="4" applyFont="1" applyFill="1" applyBorder="1" applyAlignment="1">
      <alignment horizontal="center" vertical="center"/>
    </xf>
    <xf numFmtId="0" fontId="6" fillId="0" borderId="12" xfId="4" applyFont="1" applyFill="1" applyBorder="1" applyAlignment="1">
      <alignment horizontal="center" vertical="center"/>
    </xf>
    <xf numFmtId="15" fontId="4" fillId="0" borderId="6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6" fillId="0" borderId="8" xfId="4" applyFont="1" applyFill="1" applyBorder="1" applyAlignment="1">
      <alignment horizontal="center" vertical="center"/>
    </xf>
    <xf numFmtId="0" fontId="6" fillId="0" borderId="3" xfId="4" applyFont="1" applyFill="1" applyBorder="1" applyAlignment="1">
      <alignment horizontal="center" vertical="center"/>
    </xf>
  </cellXfs>
  <cellStyles count="6">
    <cellStyle name="Euro" xfId="1"/>
    <cellStyle name="Migliaia [0] 2" xfId="2"/>
    <cellStyle name="Normale" xfId="0" builtinId="0"/>
    <cellStyle name="Normale 2" xfId="3"/>
    <cellStyle name="Normale 3" xfId="4"/>
    <cellStyle name="Normale 4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2"/>
  <dimension ref="A1:G104"/>
  <sheetViews>
    <sheetView showZeros="0" tabSelected="1" zoomScale="70" zoomScaleNormal="70" workbookViewId="0">
      <pane xSplit="6" ySplit="1" topLeftCell="G2" activePane="bottomRight" state="frozen"/>
      <selection activeCell="S12" sqref="S12"/>
      <selection pane="topRight" activeCell="S12" sqref="S12"/>
      <selection pane="bottomLeft" activeCell="S12" sqref="S12"/>
      <selection pane="bottomRight" activeCell="I10" sqref="I10"/>
    </sheetView>
  </sheetViews>
  <sheetFormatPr defaultRowHeight="12.75"/>
  <cols>
    <col min="1" max="1" width="2.7109375" style="5" bestFit="1" customWidth="1"/>
    <col min="2" max="2" width="5.42578125" style="4" customWidth="1"/>
    <col min="3" max="3" width="2" style="4" bestFit="1" customWidth="1"/>
    <col min="4" max="4" width="60" style="4" customWidth="1"/>
    <col min="5" max="6" width="20.7109375" style="4" customWidth="1"/>
    <col min="7" max="7" width="3.85546875" style="4" customWidth="1"/>
    <col min="8" max="16384" width="9.140625" style="4"/>
  </cols>
  <sheetData>
    <row r="1" spans="1:7" s="1" customFormat="1" ht="38.25" customHeight="1">
      <c r="A1" s="83" t="s">
        <v>156</v>
      </c>
      <c r="B1" s="22"/>
      <c r="C1" s="22"/>
      <c r="D1" s="22"/>
      <c r="E1" s="22"/>
      <c r="F1" s="23"/>
      <c r="G1" s="21"/>
    </row>
    <row r="2" spans="1:7" ht="5.0999999999999996" customHeight="1">
      <c r="B2" s="32"/>
      <c r="G2" s="29"/>
    </row>
    <row r="3" spans="1:7" ht="21" customHeight="1">
      <c r="A3" s="88" t="s">
        <v>8</v>
      </c>
      <c r="B3" s="88"/>
      <c r="C3" s="88"/>
      <c r="D3" s="88"/>
      <c r="E3" s="88"/>
      <c r="F3" s="88"/>
    </row>
    <row r="4" spans="1:7" ht="5.0999999999999996" customHeight="1">
      <c r="B4" s="32"/>
    </row>
    <row r="5" spans="1:7" ht="12.75" customHeight="1">
      <c r="A5" s="33"/>
      <c r="B5" s="12"/>
      <c r="C5" s="13"/>
      <c r="D5" s="84" t="s">
        <v>9</v>
      </c>
      <c r="E5" s="86">
        <v>45291</v>
      </c>
      <c r="F5" s="86">
        <v>44926</v>
      </c>
    </row>
    <row r="6" spans="1:7" ht="15">
      <c r="A6" s="34"/>
      <c r="B6" s="6"/>
      <c r="C6" s="7"/>
      <c r="D6" s="85"/>
      <c r="E6" s="87"/>
      <c r="F6" s="87"/>
    </row>
    <row r="7" spans="1:7" ht="30">
      <c r="A7" s="33"/>
      <c r="B7" s="12"/>
      <c r="C7" s="13"/>
      <c r="D7" s="35" t="s">
        <v>10</v>
      </c>
      <c r="E7" s="36">
        <v>0</v>
      </c>
      <c r="F7" s="37">
        <v>0</v>
      </c>
    </row>
    <row r="8" spans="1:7" ht="15">
      <c r="A8" s="38"/>
      <c r="B8" s="31"/>
      <c r="C8" s="3"/>
      <c r="D8" s="39"/>
      <c r="E8" s="40"/>
      <c r="F8" s="41"/>
    </row>
    <row r="9" spans="1:7" ht="15">
      <c r="A9" s="38"/>
      <c r="B9" s="31"/>
      <c r="C9" s="3"/>
      <c r="D9" s="42" t="s">
        <v>11</v>
      </c>
      <c r="E9" s="43">
        <f>SUM(E7:E8)</f>
        <v>0</v>
      </c>
      <c r="F9" s="10">
        <f>SUM(F7:F8)</f>
        <v>0</v>
      </c>
    </row>
    <row r="10" spans="1:7" ht="15">
      <c r="A10" s="38"/>
      <c r="B10" s="31"/>
      <c r="C10" s="3"/>
      <c r="D10" s="44" t="s">
        <v>12</v>
      </c>
      <c r="E10" s="45"/>
      <c r="F10" s="14"/>
    </row>
    <row r="11" spans="1:7" ht="15">
      <c r="A11" s="38" t="s">
        <v>0</v>
      </c>
      <c r="B11" s="31"/>
      <c r="C11" s="3"/>
      <c r="D11" s="15" t="s">
        <v>13</v>
      </c>
      <c r="E11" s="46"/>
      <c r="F11" s="9"/>
    </row>
    <row r="12" spans="1:7" ht="15">
      <c r="A12" s="38"/>
      <c r="B12" s="31">
        <v>1</v>
      </c>
      <c r="C12" s="3"/>
      <c r="D12" s="16" t="s">
        <v>14</v>
      </c>
      <c r="E12" s="47">
        <v>0</v>
      </c>
      <c r="F12" s="48">
        <v>0</v>
      </c>
    </row>
    <row r="13" spans="1:7" ht="15">
      <c r="A13" s="38"/>
      <c r="B13" s="31">
        <v>2</v>
      </c>
      <c r="C13" s="3"/>
      <c r="D13" s="16" t="s">
        <v>15</v>
      </c>
      <c r="E13" s="47">
        <v>0</v>
      </c>
      <c r="F13" s="48">
        <v>0</v>
      </c>
    </row>
    <row r="14" spans="1:7" ht="15">
      <c r="A14" s="38"/>
      <c r="B14" s="31">
        <v>3</v>
      </c>
      <c r="C14" s="3"/>
      <c r="D14" s="16" t="s">
        <v>16</v>
      </c>
      <c r="E14" s="47">
        <v>0</v>
      </c>
      <c r="F14" s="48">
        <v>0</v>
      </c>
    </row>
    <row r="15" spans="1:7" ht="15">
      <c r="A15" s="38"/>
      <c r="B15" s="31">
        <v>4</v>
      </c>
      <c r="C15" s="3"/>
      <c r="D15" s="16" t="s">
        <v>17</v>
      </c>
      <c r="E15" s="47">
        <v>0</v>
      </c>
      <c r="F15" s="48">
        <v>0</v>
      </c>
    </row>
    <row r="16" spans="1:7" ht="15">
      <c r="A16" s="38"/>
      <c r="B16" s="31">
        <v>5</v>
      </c>
      <c r="C16" s="3"/>
      <c r="D16" s="16" t="s">
        <v>18</v>
      </c>
      <c r="E16" s="47">
        <v>0</v>
      </c>
      <c r="F16" s="48">
        <v>0</v>
      </c>
    </row>
    <row r="17" spans="1:6" ht="15">
      <c r="A17" s="38"/>
      <c r="B17" s="31">
        <v>6</v>
      </c>
      <c r="C17" s="3"/>
      <c r="D17" s="16" t="s">
        <v>19</v>
      </c>
      <c r="E17" s="47">
        <v>452053</v>
      </c>
      <c r="F17" s="48">
        <v>397318.68</v>
      </c>
    </row>
    <row r="18" spans="1:6" ht="15">
      <c r="A18" s="38"/>
      <c r="B18" s="31">
        <v>9</v>
      </c>
      <c r="C18" s="3"/>
      <c r="D18" s="17" t="s">
        <v>20</v>
      </c>
      <c r="E18" s="49">
        <v>160274.82999999999</v>
      </c>
      <c r="F18" s="50">
        <v>4038.66</v>
      </c>
    </row>
    <row r="19" spans="1:6" ht="15">
      <c r="A19" s="38"/>
      <c r="B19" s="31"/>
      <c r="C19" s="3"/>
      <c r="D19" s="18" t="s">
        <v>21</v>
      </c>
      <c r="E19" s="43">
        <f>SUM(E12:E18)</f>
        <v>612327.82999999996</v>
      </c>
      <c r="F19" s="10">
        <f>SUM(F12:F18)</f>
        <v>401357.34</v>
      </c>
    </row>
    <row r="20" spans="1:6" ht="15">
      <c r="A20" s="38"/>
      <c r="B20" s="31"/>
      <c r="C20" s="3"/>
      <c r="D20" s="39"/>
      <c r="E20" s="45"/>
      <c r="F20" s="14"/>
    </row>
    <row r="21" spans="1:6" ht="15">
      <c r="A21" s="51"/>
      <c r="B21" s="52"/>
      <c r="C21" s="53"/>
      <c r="D21" s="54" t="s">
        <v>144</v>
      </c>
      <c r="E21" s="46"/>
      <c r="F21" s="9"/>
    </row>
    <row r="22" spans="1:6" ht="15">
      <c r="A22" s="51" t="s">
        <v>22</v>
      </c>
      <c r="B22" s="55">
        <v>1</v>
      </c>
      <c r="C22" s="53"/>
      <c r="D22" s="17" t="s">
        <v>23</v>
      </c>
      <c r="E22" s="46">
        <f>SUM(E23:E26)</f>
        <v>0</v>
      </c>
      <c r="F22" s="9">
        <f>SUM(F23:F26)</f>
        <v>0</v>
      </c>
    </row>
    <row r="23" spans="1:6" ht="15">
      <c r="A23" s="51"/>
      <c r="B23" s="56" t="s">
        <v>24</v>
      </c>
      <c r="C23" s="53"/>
      <c r="D23" s="17" t="s">
        <v>25</v>
      </c>
      <c r="E23" s="47">
        <v>0</v>
      </c>
      <c r="F23" s="48">
        <v>0</v>
      </c>
    </row>
    <row r="24" spans="1:6" ht="15">
      <c r="A24" s="51"/>
      <c r="B24" s="56" t="s">
        <v>26</v>
      </c>
      <c r="C24" s="53"/>
      <c r="D24" s="17" t="s">
        <v>27</v>
      </c>
      <c r="E24" s="47">
        <v>0</v>
      </c>
      <c r="F24" s="48">
        <v>0</v>
      </c>
    </row>
    <row r="25" spans="1:6" ht="15">
      <c r="A25" s="51"/>
      <c r="B25" s="56" t="s">
        <v>28</v>
      </c>
      <c r="C25" s="53"/>
      <c r="D25" s="17" t="s">
        <v>29</v>
      </c>
      <c r="E25" s="47">
        <v>0</v>
      </c>
      <c r="F25" s="48">
        <v>0</v>
      </c>
    </row>
    <row r="26" spans="1:6" ht="15">
      <c r="A26" s="51"/>
      <c r="B26" s="56" t="s">
        <v>30</v>
      </c>
      <c r="C26" s="53"/>
      <c r="D26" s="17" t="s">
        <v>31</v>
      </c>
      <c r="E26" s="47">
        <v>0</v>
      </c>
      <c r="F26" s="48">
        <v>0</v>
      </c>
    </row>
    <row r="27" spans="1:6" ht="15">
      <c r="A27" s="51" t="s">
        <v>32</v>
      </c>
      <c r="B27" s="55">
        <v>2</v>
      </c>
      <c r="C27" s="53"/>
      <c r="D27" s="17" t="s">
        <v>145</v>
      </c>
      <c r="E27" s="46">
        <f>E28+E30+E32+E34+E35+E36+E37+E38+E39</f>
        <v>268357.76000000001</v>
      </c>
      <c r="F27" s="46">
        <f>F28+F30+F32+F34+F35+F36+F37+F38+F39</f>
        <v>257879.05</v>
      </c>
    </row>
    <row r="28" spans="1:6" ht="15">
      <c r="A28" s="51"/>
      <c r="B28" s="56" t="s">
        <v>33</v>
      </c>
      <c r="C28" s="53"/>
      <c r="D28" s="17" t="s">
        <v>34</v>
      </c>
      <c r="E28" s="47">
        <v>0</v>
      </c>
      <c r="F28" s="48">
        <v>0</v>
      </c>
    </row>
    <row r="29" spans="1:6" ht="15">
      <c r="A29" s="51"/>
      <c r="B29" s="55"/>
      <c r="C29" s="53" t="s">
        <v>1</v>
      </c>
      <c r="D29" s="57" t="s">
        <v>35</v>
      </c>
      <c r="E29" s="47">
        <v>0</v>
      </c>
      <c r="F29" s="48">
        <v>0</v>
      </c>
    </row>
    <row r="30" spans="1:6" ht="15">
      <c r="A30" s="51"/>
      <c r="B30" s="56" t="s">
        <v>36</v>
      </c>
      <c r="C30" s="53"/>
      <c r="D30" s="17" t="s">
        <v>27</v>
      </c>
      <c r="E30" s="47">
        <v>0</v>
      </c>
      <c r="F30" s="48">
        <v>0</v>
      </c>
    </row>
    <row r="31" spans="1:6" ht="15">
      <c r="A31" s="51"/>
      <c r="B31" s="55"/>
      <c r="C31" s="53" t="s">
        <v>1</v>
      </c>
      <c r="D31" s="57" t="s">
        <v>35</v>
      </c>
      <c r="E31" s="47">
        <v>0</v>
      </c>
      <c r="F31" s="48">
        <v>0</v>
      </c>
    </row>
    <row r="32" spans="1:6" ht="15">
      <c r="A32" s="51"/>
      <c r="B32" s="56" t="s">
        <v>37</v>
      </c>
      <c r="C32" s="53"/>
      <c r="D32" s="17" t="s">
        <v>38</v>
      </c>
      <c r="E32" s="47">
        <v>0</v>
      </c>
      <c r="F32" s="48">
        <v>0</v>
      </c>
    </row>
    <row r="33" spans="1:6" ht="15">
      <c r="A33" s="51"/>
      <c r="B33" s="55"/>
      <c r="C33" s="53" t="s">
        <v>1</v>
      </c>
      <c r="D33" s="57" t="s">
        <v>35</v>
      </c>
      <c r="E33" s="47">
        <v>0</v>
      </c>
      <c r="F33" s="48">
        <v>0</v>
      </c>
    </row>
    <row r="34" spans="1:6" ht="15">
      <c r="A34" s="51"/>
      <c r="B34" s="56" t="s">
        <v>39</v>
      </c>
      <c r="C34" s="53"/>
      <c r="D34" s="17" t="s">
        <v>40</v>
      </c>
      <c r="E34" s="47">
        <v>152846.17000000001</v>
      </c>
      <c r="F34" s="48">
        <v>121817.64</v>
      </c>
    </row>
    <row r="35" spans="1:6" ht="15">
      <c r="A35" s="58"/>
      <c r="B35" s="56" t="s">
        <v>41</v>
      </c>
      <c r="C35" s="53"/>
      <c r="D35" s="17" t="s">
        <v>42</v>
      </c>
      <c r="E35" s="47">
        <v>113682.81</v>
      </c>
      <c r="F35" s="48">
        <v>133599.14000000001</v>
      </c>
    </row>
    <row r="36" spans="1:6" ht="15">
      <c r="A36" s="58"/>
      <c r="B36" s="56" t="s">
        <v>43</v>
      </c>
      <c r="C36" s="53"/>
      <c r="D36" s="17" t="s">
        <v>44</v>
      </c>
      <c r="E36" s="47">
        <v>0</v>
      </c>
      <c r="F36" s="48">
        <v>162.65</v>
      </c>
    </row>
    <row r="37" spans="1:6" ht="15">
      <c r="A37" s="58"/>
      <c r="B37" s="56" t="s">
        <v>45</v>
      </c>
      <c r="C37" s="53"/>
      <c r="D37" s="17" t="s">
        <v>46</v>
      </c>
      <c r="E37" s="47">
        <v>1828.78</v>
      </c>
      <c r="F37" s="48">
        <v>2299.62</v>
      </c>
    </row>
    <row r="38" spans="1:6" ht="15">
      <c r="A38" s="58"/>
      <c r="B38" s="56" t="s">
        <v>47</v>
      </c>
      <c r="C38" s="53"/>
      <c r="D38" s="17" t="s">
        <v>29</v>
      </c>
      <c r="E38" s="47">
        <v>0</v>
      </c>
      <c r="F38" s="48">
        <v>0</v>
      </c>
    </row>
    <row r="39" spans="1:6" ht="15">
      <c r="A39" s="58"/>
      <c r="B39" s="59" t="s">
        <v>48</v>
      </c>
      <c r="C39" s="53"/>
      <c r="D39" s="17" t="s">
        <v>49</v>
      </c>
      <c r="E39" s="47">
        <v>0</v>
      </c>
      <c r="F39" s="48">
        <v>0</v>
      </c>
    </row>
    <row r="40" spans="1:6" ht="15">
      <c r="A40" s="51"/>
      <c r="B40" s="55">
        <v>3</v>
      </c>
      <c r="C40" s="53"/>
      <c r="D40" s="17" t="s">
        <v>19</v>
      </c>
      <c r="E40" s="49">
        <v>480</v>
      </c>
      <c r="F40" s="50">
        <v>420030.96</v>
      </c>
    </row>
    <row r="41" spans="1:6" ht="15">
      <c r="A41" s="51"/>
      <c r="B41" s="52"/>
      <c r="C41" s="53"/>
      <c r="D41" s="18" t="s">
        <v>50</v>
      </c>
      <c r="E41" s="43">
        <f>E22+E27+E40</f>
        <v>268837.76000000001</v>
      </c>
      <c r="F41" s="10">
        <f>F22+F27+F40</f>
        <v>677910.01</v>
      </c>
    </row>
    <row r="42" spans="1:6" ht="15">
      <c r="A42" s="51"/>
      <c r="B42" s="52"/>
      <c r="C42" s="53"/>
      <c r="D42" s="17"/>
      <c r="E42" s="60"/>
      <c r="F42" s="14"/>
    </row>
    <row r="43" spans="1:6" ht="15">
      <c r="A43" s="38" t="s">
        <v>51</v>
      </c>
      <c r="B43" s="31"/>
      <c r="C43" s="3"/>
      <c r="D43" s="54" t="s">
        <v>146</v>
      </c>
      <c r="E43" s="60"/>
      <c r="F43" s="9"/>
    </row>
    <row r="44" spans="1:6" ht="15">
      <c r="A44" s="38"/>
      <c r="B44" s="31">
        <v>1</v>
      </c>
      <c r="C44" s="3"/>
      <c r="D44" s="17" t="s">
        <v>52</v>
      </c>
      <c r="E44" s="60">
        <f>SUM(E45:E47)</f>
        <v>0</v>
      </c>
      <c r="F44" s="9">
        <f>SUM(F45:F47)</f>
        <v>0</v>
      </c>
    </row>
    <row r="45" spans="1:6" ht="15">
      <c r="A45" s="38"/>
      <c r="B45" s="31"/>
      <c r="C45" s="3" t="s">
        <v>1</v>
      </c>
      <c r="D45" s="19" t="s">
        <v>53</v>
      </c>
      <c r="E45" s="61">
        <v>0</v>
      </c>
      <c r="F45" s="48">
        <v>0</v>
      </c>
    </row>
    <row r="46" spans="1:6" ht="15">
      <c r="A46" s="38"/>
      <c r="B46" s="31"/>
      <c r="C46" s="3" t="s">
        <v>2</v>
      </c>
      <c r="D46" s="57" t="s">
        <v>54</v>
      </c>
      <c r="E46" s="61">
        <v>0</v>
      </c>
      <c r="F46" s="48">
        <v>0</v>
      </c>
    </row>
    <row r="47" spans="1:6" ht="15">
      <c r="A47" s="38"/>
      <c r="B47" s="31"/>
      <c r="C47" s="3" t="s">
        <v>3</v>
      </c>
      <c r="D47" s="57" t="s">
        <v>55</v>
      </c>
      <c r="E47" s="61">
        <v>0</v>
      </c>
      <c r="F47" s="48">
        <v>0</v>
      </c>
    </row>
    <row r="48" spans="1:6" ht="15">
      <c r="A48" s="38"/>
      <c r="B48" s="31">
        <v>2</v>
      </c>
      <c r="C48" s="3"/>
      <c r="D48" s="17" t="s">
        <v>56</v>
      </c>
      <c r="E48" s="60">
        <f>SUM(E49:E52)</f>
        <v>0</v>
      </c>
      <c r="F48" s="9">
        <f>SUM(F49:F52)</f>
        <v>0</v>
      </c>
    </row>
    <row r="49" spans="1:7" ht="15">
      <c r="A49" s="38"/>
      <c r="B49" s="31"/>
      <c r="C49" s="3" t="s">
        <v>1</v>
      </c>
      <c r="D49" s="17" t="s">
        <v>57</v>
      </c>
      <c r="E49" s="61">
        <v>0</v>
      </c>
      <c r="F49" s="48">
        <v>0</v>
      </c>
    </row>
    <row r="50" spans="1:7" ht="15">
      <c r="A50" s="38"/>
      <c r="B50" s="31"/>
      <c r="C50" s="3" t="s">
        <v>2</v>
      </c>
      <c r="D50" s="19" t="s">
        <v>53</v>
      </c>
      <c r="E50" s="61">
        <v>0</v>
      </c>
      <c r="F50" s="48">
        <v>0</v>
      </c>
    </row>
    <row r="51" spans="1:7" ht="15">
      <c r="A51" s="38"/>
      <c r="B51" s="31"/>
      <c r="C51" s="3" t="s">
        <v>3</v>
      </c>
      <c r="D51" s="57" t="s">
        <v>58</v>
      </c>
      <c r="E51" s="61">
        <v>0</v>
      </c>
      <c r="F51" s="48">
        <v>0</v>
      </c>
    </row>
    <row r="52" spans="1:7" ht="15">
      <c r="A52" s="38"/>
      <c r="B52" s="31"/>
      <c r="C52" s="3" t="s">
        <v>5</v>
      </c>
      <c r="D52" s="57" t="s">
        <v>59</v>
      </c>
      <c r="E52" s="61">
        <v>0</v>
      </c>
      <c r="F52" s="48">
        <v>0</v>
      </c>
    </row>
    <row r="53" spans="1:7" ht="15">
      <c r="A53" s="38"/>
      <c r="B53" s="31">
        <v>3</v>
      </c>
      <c r="C53" s="3"/>
      <c r="D53" s="17" t="s">
        <v>60</v>
      </c>
      <c r="E53" s="61">
        <v>0</v>
      </c>
      <c r="F53" s="50">
        <v>0</v>
      </c>
    </row>
    <row r="54" spans="1:7" ht="15">
      <c r="A54" s="38"/>
      <c r="B54" s="31"/>
      <c r="C54" s="3"/>
      <c r="D54" s="18" t="s">
        <v>61</v>
      </c>
      <c r="E54" s="10">
        <f>E44+E48+E53</f>
        <v>0</v>
      </c>
      <c r="F54" s="11">
        <f>F44+F48+F53</f>
        <v>0</v>
      </c>
      <c r="G54" s="30"/>
    </row>
    <row r="55" spans="1:7" ht="15">
      <c r="A55" s="38"/>
      <c r="B55" s="31"/>
      <c r="C55" s="3"/>
      <c r="D55" s="18"/>
      <c r="E55" s="62"/>
      <c r="F55" s="63"/>
    </row>
    <row r="56" spans="1:7" ht="15">
      <c r="A56" s="38"/>
      <c r="B56" s="31"/>
      <c r="C56" s="3"/>
      <c r="D56" s="18" t="s">
        <v>62</v>
      </c>
      <c r="E56" s="10">
        <f>E19+E41+E54</f>
        <v>881165.59</v>
      </c>
      <c r="F56" s="10">
        <f>F19+F41+F54</f>
        <v>1079267.3500000001</v>
      </c>
    </row>
    <row r="57" spans="1:7" ht="15">
      <c r="A57" s="38"/>
      <c r="B57" s="31"/>
      <c r="C57" s="3"/>
      <c r="D57" s="16"/>
      <c r="E57" s="60"/>
      <c r="F57" s="9"/>
    </row>
    <row r="58" spans="1:7" ht="15">
      <c r="A58" s="38"/>
      <c r="B58" s="31"/>
      <c r="C58" s="3"/>
      <c r="D58" s="44" t="s">
        <v>63</v>
      </c>
      <c r="E58" s="60"/>
      <c r="F58" s="9"/>
    </row>
    <row r="59" spans="1:7" ht="15">
      <c r="A59" s="38" t="s">
        <v>0</v>
      </c>
      <c r="B59" s="31"/>
      <c r="C59" s="3"/>
      <c r="D59" s="15" t="s">
        <v>64</v>
      </c>
      <c r="E59" s="61">
        <v>0</v>
      </c>
      <c r="F59" s="50">
        <v>0</v>
      </c>
    </row>
    <row r="60" spans="1:7" ht="15">
      <c r="A60" s="38"/>
      <c r="B60" s="31"/>
      <c r="C60" s="3"/>
      <c r="D60" s="18" t="s">
        <v>65</v>
      </c>
      <c r="E60" s="64">
        <f>E59</f>
        <v>0</v>
      </c>
      <c r="F60" s="10">
        <f>F59</f>
        <v>0</v>
      </c>
    </row>
    <row r="61" spans="1:7" ht="15">
      <c r="A61" s="38" t="s">
        <v>22</v>
      </c>
      <c r="B61" s="31"/>
      <c r="C61" s="3"/>
      <c r="D61" s="15" t="s">
        <v>147</v>
      </c>
      <c r="E61" s="60"/>
      <c r="F61" s="14"/>
    </row>
    <row r="62" spans="1:7" ht="15">
      <c r="A62" s="38"/>
      <c r="B62" s="31">
        <v>1</v>
      </c>
      <c r="C62" s="3"/>
      <c r="D62" s="16" t="s">
        <v>66</v>
      </c>
      <c r="E62" s="60">
        <f>SUM(E63:E65)</f>
        <v>5000</v>
      </c>
      <c r="F62" s="9">
        <f>SUM(F63:F65)</f>
        <v>0</v>
      </c>
    </row>
    <row r="63" spans="1:7" ht="15">
      <c r="A63" s="38"/>
      <c r="B63" s="31"/>
      <c r="C63" s="3" t="s">
        <v>1</v>
      </c>
      <c r="D63" s="19" t="s">
        <v>67</v>
      </c>
      <c r="E63" s="61">
        <v>0</v>
      </c>
      <c r="F63" s="48">
        <v>0</v>
      </c>
    </row>
    <row r="64" spans="1:7" ht="15">
      <c r="A64" s="38"/>
      <c r="B64" s="31"/>
      <c r="C64" s="3" t="s">
        <v>2</v>
      </c>
      <c r="D64" s="19" t="s">
        <v>68</v>
      </c>
      <c r="E64" s="61">
        <v>5000</v>
      </c>
      <c r="F64" s="48">
        <v>0</v>
      </c>
    </row>
    <row r="65" spans="1:6" ht="15">
      <c r="A65" s="38"/>
      <c r="B65" s="31"/>
      <c r="C65" s="3" t="s">
        <v>3</v>
      </c>
      <c r="D65" s="19" t="s">
        <v>69</v>
      </c>
      <c r="E65" s="61">
        <v>0</v>
      </c>
      <c r="F65" s="48">
        <v>0</v>
      </c>
    </row>
    <row r="66" spans="1:6" ht="15">
      <c r="A66" s="38"/>
      <c r="B66" s="31">
        <v>2</v>
      </c>
      <c r="C66" s="3"/>
      <c r="D66" s="16" t="s">
        <v>70</v>
      </c>
      <c r="E66" s="60">
        <f>SUM(E67:E70)</f>
        <v>200857.45</v>
      </c>
      <c r="F66" s="9">
        <f>SUM(F67:F70)</f>
        <v>602671.02</v>
      </c>
    </row>
    <row r="67" spans="1:6" ht="15">
      <c r="A67" s="38"/>
      <c r="B67" s="31"/>
      <c r="C67" s="3" t="s">
        <v>1</v>
      </c>
      <c r="D67" s="19" t="s">
        <v>71</v>
      </c>
      <c r="E67" s="61">
        <v>200857.45</v>
      </c>
      <c r="F67" s="48">
        <v>565271.02</v>
      </c>
    </row>
    <row r="68" spans="1:6" ht="15">
      <c r="A68" s="38"/>
      <c r="B68" s="31"/>
      <c r="C68" s="3" t="s">
        <v>2</v>
      </c>
      <c r="D68" s="19" t="s">
        <v>53</v>
      </c>
      <c r="E68" s="61">
        <v>0</v>
      </c>
      <c r="F68" s="48">
        <v>0</v>
      </c>
    </row>
    <row r="69" spans="1:6" ht="15">
      <c r="A69" s="38"/>
      <c r="B69" s="31"/>
      <c r="C69" s="3" t="s">
        <v>3</v>
      </c>
      <c r="D69" s="57" t="s">
        <v>54</v>
      </c>
      <c r="E69" s="61">
        <v>0</v>
      </c>
      <c r="F69" s="48">
        <v>36000</v>
      </c>
    </row>
    <row r="70" spans="1:6" ht="15">
      <c r="A70" s="38"/>
      <c r="B70" s="31"/>
      <c r="C70" s="3" t="s">
        <v>5</v>
      </c>
      <c r="D70" s="19" t="s">
        <v>72</v>
      </c>
      <c r="E70" s="61">
        <v>0</v>
      </c>
      <c r="F70" s="48">
        <v>1400</v>
      </c>
    </row>
    <row r="71" spans="1:6" ht="15">
      <c r="A71" s="38"/>
      <c r="B71" s="31">
        <v>3</v>
      </c>
      <c r="C71" s="3"/>
      <c r="D71" s="16" t="s">
        <v>73</v>
      </c>
      <c r="E71" s="61">
        <v>33688.86</v>
      </c>
      <c r="F71" s="48">
        <v>23103.98</v>
      </c>
    </row>
    <row r="72" spans="1:6" ht="15">
      <c r="A72" s="38"/>
      <c r="B72" s="31">
        <v>4</v>
      </c>
      <c r="C72" s="3"/>
      <c r="D72" s="17" t="s">
        <v>74</v>
      </c>
      <c r="E72" s="60">
        <f>SUM(E73:E75)</f>
        <v>3761.32</v>
      </c>
      <c r="F72" s="9">
        <f>SUM(F73:F75)</f>
        <v>125852.4</v>
      </c>
    </row>
    <row r="73" spans="1:6" ht="15">
      <c r="A73" s="38"/>
      <c r="B73" s="31"/>
      <c r="C73" s="3" t="s">
        <v>1</v>
      </c>
      <c r="D73" s="19" t="s">
        <v>75</v>
      </c>
      <c r="E73" s="61">
        <v>0</v>
      </c>
      <c r="F73" s="48">
        <v>0</v>
      </c>
    </row>
    <row r="74" spans="1:6" ht="15">
      <c r="A74" s="38"/>
      <c r="B74" s="31"/>
      <c r="C74" s="3" t="s">
        <v>2</v>
      </c>
      <c r="D74" s="19" t="s">
        <v>76</v>
      </c>
      <c r="E74" s="61">
        <v>0</v>
      </c>
      <c r="F74" s="48">
        <v>0</v>
      </c>
    </row>
    <row r="75" spans="1:6" ht="15">
      <c r="A75" s="38"/>
      <c r="B75" s="31"/>
      <c r="C75" s="3" t="s">
        <v>3</v>
      </c>
      <c r="D75" s="57" t="s">
        <v>77</v>
      </c>
      <c r="E75" s="61">
        <v>3761.32</v>
      </c>
      <c r="F75" s="50">
        <v>125852.4</v>
      </c>
    </row>
    <row r="76" spans="1:6" ht="15">
      <c r="A76" s="38"/>
      <c r="B76" s="31"/>
      <c r="C76" s="3"/>
      <c r="D76" s="18" t="s">
        <v>78</v>
      </c>
      <c r="E76" s="64">
        <f>E62+E66+E71+E72</f>
        <v>243307.63</v>
      </c>
      <c r="F76" s="10">
        <f>F62+F66+F71+F72</f>
        <v>751627.4</v>
      </c>
    </row>
    <row r="77" spans="1:6" ht="15">
      <c r="A77" s="38"/>
      <c r="B77" s="31"/>
      <c r="C77" s="3"/>
      <c r="D77" s="18"/>
      <c r="E77" s="60"/>
      <c r="F77" s="14"/>
    </row>
    <row r="78" spans="1:6" ht="15">
      <c r="A78" s="38" t="s">
        <v>32</v>
      </c>
      <c r="B78" s="31"/>
      <c r="C78" s="3"/>
      <c r="D78" s="54" t="s">
        <v>79</v>
      </c>
      <c r="E78" s="60"/>
      <c r="F78" s="9"/>
    </row>
    <row r="79" spans="1:6" ht="15">
      <c r="A79" s="38"/>
      <c r="B79" s="31">
        <v>1</v>
      </c>
      <c r="C79" s="3"/>
      <c r="D79" s="16" t="s">
        <v>80</v>
      </c>
      <c r="E79" s="61">
        <v>0</v>
      </c>
      <c r="F79" s="48">
        <v>0</v>
      </c>
    </row>
    <row r="80" spans="1:6" ht="15">
      <c r="A80" s="38"/>
      <c r="B80" s="31">
        <v>2</v>
      </c>
      <c r="C80" s="3"/>
      <c r="D80" s="16" t="s">
        <v>60</v>
      </c>
      <c r="E80" s="61">
        <v>0</v>
      </c>
      <c r="F80" s="50">
        <v>0</v>
      </c>
    </row>
    <row r="81" spans="1:6" ht="15">
      <c r="A81" s="38"/>
      <c r="B81" s="31"/>
      <c r="C81" s="3"/>
      <c r="D81" s="18" t="s">
        <v>81</v>
      </c>
      <c r="E81" s="64">
        <f>E79+E80</f>
        <v>0</v>
      </c>
      <c r="F81" s="10">
        <f>F79+F80</f>
        <v>0</v>
      </c>
    </row>
    <row r="82" spans="1:6" ht="15">
      <c r="A82" s="38"/>
      <c r="B82" s="31"/>
      <c r="C82" s="3"/>
      <c r="D82" s="18"/>
      <c r="E82" s="60"/>
      <c r="F82" s="14"/>
    </row>
    <row r="83" spans="1:6" ht="15" customHeight="1">
      <c r="A83" s="38" t="s">
        <v>51</v>
      </c>
      <c r="B83" s="31"/>
      <c r="C83" s="3"/>
      <c r="D83" s="15" t="s">
        <v>82</v>
      </c>
      <c r="E83" s="60"/>
      <c r="F83" s="9"/>
    </row>
    <row r="84" spans="1:6" ht="15" customHeight="1">
      <c r="A84" s="38"/>
      <c r="B84" s="31">
        <v>1</v>
      </c>
      <c r="C84" s="3"/>
      <c r="D84" s="16" t="s">
        <v>83</v>
      </c>
      <c r="E84" s="60">
        <f>SUM(E85:E86)</f>
        <v>0</v>
      </c>
      <c r="F84" s="9">
        <f>SUM(F85:F86)</f>
        <v>0</v>
      </c>
    </row>
    <row r="85" spans="1:6" ht="15" customHeight="1">
      <c r="A85" s="38"/>
      <c r="B85" s="31"/>
      <c r="C85" s="3" t="s">
        <v>1</v>
      </c>
      <c r="D85" s="19" t="s">
        <v>84</v>
      </c>
      <c r="E85" s="61">
        <v>0</v>
      </c>
      <c r="F85" s="48">
        <v>0</v>
      </c>
    </row>
    <row r="86" spans="1:6" ht="15" customHeight="1">
      <c r="A86" s="38"/>
      <c r="B86" s="31"/>
      <c r="C86" s="3" t="s">
        <v>2</v>
      </c>
      <c r="D86" s="19" t="s">
        <v>85</v>
      </c>
      <c r="E86" s="61">
        <v>0</v>
      </c>
      <c r="F86" s="48">
        <v>0</v>
      </c>
    </row>
    <row r="87" spans="1:6" ht="15">
      <c r="A87" s="38"/>
      <c r="B87" s="31">
        <v>2</v>
      </c>
      <c r="C87" s="3"/>
      <c r="D87" s="16" t="s">
        <v>86</v>
      </c>
      <c r="E87" s="61">
        <v>0</v>
      </c>
      <c r="F87" s="48">
        <v>0</v>
      </c>
    </row>
    <row r="88" spans="1:6" ht="15">
      <c r="A88" s="38"/>
      <c r="B88" s="31">
        <v>3</v>
      </c>
      <c r="C88" s="3"/>
      <c r="D88" s="17" t="s">
        <v>87</v>
      </c>
      <c r="E88" s="61">
        <v>0</v>
      </c>
      <c r="F88" s="48">
        <v>0</v>
      </c>
    </row>
    <row r="89" spans="1:6" ht="15">
      <c r="A89" s="38"/>
      <c r="B89" s="31">
        <v>4</v>
      </c>
      <c r="C89" s="3"/>
      <c r="D89" s="20" t="s">
        <v>88</v>
      </c>
      <c r="E89" s="61"/>
      <c r="F89" s="50"/>
    </row>
    <row r="90" spans="1:6" ht="15">
      <c r="A90" s="38"/>
      <c r="B90" s="31"/>
      <c r="C90" s="3"/>
      <c r="D90" s="18" t="s">
        <v>89</v>
      </c>
      <c r="E90" s="65">
        <f>E84+E87+E88+E89</f>
        <v>0</v>
      </c>
      <c r="F90" s="10">
        <f>F84+F87+F88+F89</f>
        <v>0</v>
      </c>
    </row>
    <row r="91" spans="1:6" ht="15.75" customHeight="1">
      <c r="A91" s="38"/>
      <c r="B91" s="31"/>
      <c r="C91" s="3"/>
      <c r="D91" s="18" t="s">
        <v>90</v>
      </c>
      <c r="E91" s="65">
        <f>E60+E76+E81+E90</f>
        <v>243307.63</v>
      </c>
      <c r="F91" s="10">
        <f>F60+F76+F81+F90</f>
        <v>751627.4</v>
      </c>
    </row>
    <row r="92" spans="1:6" ht="15">
      <c r="A92" s="38"/>
      <c r="B92" s="31"/>
      <c r="C92" s="3"/>
      <c r="D92" s="16"/>
      <c r="E92" s="60"/>
      <c r="F92" s="14"/>
    </row>
    <row r="93" spans="1:6" ht="15">
      <c r="A93" s="38"/>
      <c r="B93" s="31"/>
      <c r="C93" s="3"/>
      <c r="D93" s="44" t="s">
        <v>91</v>
      </c>
      <c r="E93" s="60"/>
      <c r="F93" s="9"/>
    </row>
    <row r="94" spans="1:6" ht="15">
      <c r="A94" s="38" t="s">
        <v>4</v>
      </c>
      <c r="B94" s="31">
        <v>1</v>
      </c>
      <c r="C94" s="3"/>
      <c r="D94" s="16" t="s">
        <v>92</v>
      </c>
      <c r="E94" s="61">
        <v>0</v>
      </c>
      <c r="F94" s="48">
        <v>0</v>
      </c>
    </row>
    <row r="95" spans="1:6" ht="15">
      <c r="A95" s="38" t="s">
        <v>4</v>
      </c>
      <c r="B95" s="31">
        <v>2</v>
      </c>
      <c r="C95" s="3"/>
      <c r="D95" s="16" t="s">
        <v>93</v>
      </c>
      <c r="E95" s="61">
        <v>0</v>
      </c>
      <c r="F95" s="50">
        <v>0</v>
      </c>
    </row>
    <row r="96" spans="1:6" ht="15">
      <c r="A96" s="38"/>
      <c r="B96" s="31"/>
      <c r="C96" s="3"/>
      <c r="D96" s="18" t="s">
        <v>94</v>
      </c>
      <c r="E96" s="65">
        <f>E94+E95</f>
        <v>0</v>
      </c>
      <c r="F96" s="10">
        <f>F94+F95</f>
        <v>0</v>
      </c>
    </row>
    <row r="97" spans="1:6" ht="15">
      <c r="A97" s="38"/>
      <c r="B97" s="31"/>
      <c r="C97" s="3"/>
      <c r="D97" s="18"/>
      <c r="E97" s="62"/>
      <c r="F97" s="63"/>
    </row>
    <row r="98" spans="1:6" ht="15">
      <c r="A98" s="34"/>
      <c r="B98" s="6"/>
      <c r="C98" s="7"/>
      <c r="D98" s="66" t="s">
        <v>95</v>
      </c>
      <c r="E98" s="65">
        <f>E9+E56+E91+E96</f>
        <v>1124473.22</v>
      </c>
      <c r="F98" s="10">
        <f>F9+F56+F91+F96</f>
        <v>1830894.75</v>
      </c>
    </row>
    <row r="99" spans="1:6" ht="15">
      <c r="A99" s="8"/>
      <c r="B99" s="2"/>
      <c r="C99" s="2"/>
      <c r="D99" s="31"/>
      <c r="E99" s="31"/>
      <c r="F99" s="31"/>
    </row>
    <row r="100" spans="1:6" ht="15">
      <c r="A100" s="8"/>
      <c r="B100" s="2"/>
      <c r="C100" s="2"/>
      <c r="D100" s="31"/>
      <c r="E100" s="31"/>
      <c r="F100" s="31"/>
    </row>
    <row r="101" spans="1:6" ht="15">
      <c r="A101" s="8"/>
      <c r="B101" s="2"/>
      <c r="C101" s="2"/>
      <c r="D101" s="2"/>
      <c r="E101" s="2"/>
      <c r="F101" s="2"/>
    </row>
    <row r="102" spans="1:6" ht="15">
      <c r="A102" s="8"/>
      <c r="B102" s="2"/>
      <c r="C102" s="2"/>
      <c r="D102" s="2"/>
      <c r="E102" s="2"/>
      <c r="F102" s="2"/>
    </row>
    <row r="103" spans="1:6" ht="15">
      <c r="A103" s="8"/>
      <c r="B103" s="2"/>
      <c r="C103" s="2"/>
    </row>
    <row r="104" spans="1:6" ht="15">
      <c r="A104" s="8"/>
      <c r="B104" s="2"/>
      <c r="C104" s="2"/>
    </row>
  </sheetData>
  <sheetProtection sheet="1" objects="1" scenarios="1"/>
  <mergeCells count="4">
    <mergeCell ref="D5:D6"/>
    <mergeCell ref="E5:E6"/>
    <mergeCell ref="F5:F6"/>
    <mergeCell ref="A3:F3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  <rowBreaks count="1" manualBreakCount="1">
    <brk id="5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3"/>
  <dimension ref="A1:G73"/>
  <sheetViews>
    <sheetView showZeros="0" zoomScaleNormal="100" workbookViewId="0">
      <pane xSplit="4" ySplit="1" topLeftCell="E2" activePane="bottomRight" state="frozen"/>
      <selection activeCell="S12" sqref="S12"/>
      <selection pane="topRight" activeCell="S12" sqref="S12"/>
      <selection pane="bottomLeft" activeCell="S12" sqref="S12"/>
      <selection pane="bottomRight" activeCell="G8" sqref="G8"/>
    </sheetView>
  </sheetViews>
  <sheetFormatPr defaultRowHeight="12.75"/>
  <cols>
    <col min="1" max="1" width="3.28515625" style="4" customWidth="1"/>
    <col min="2" max="2" width="4.7109375" style="32" customWidth="1"/>
    <col min="3" max="3" width="2.5703125" style="4" bestFit="1" customWidth="1"/>
    <col min="4" max="4" width="65.140625" style="4" customWidth="1"/>
    <col min="5" max="6" width="20.140625" style="4" customWidth="1"/>
    <col min="7" max="16384" width="9.140625" style="4"/>
  </cols>
  <sheetData>
    <row r="1" spans="1:7" s="1" customFormat="1" ht="42.75" customHeight="1">
      <c r="A1" s="83" t="s">
        <v>156</v>
      </c>
      <c r="B1" s="22"/>
      <c r="C1" s="22"/>
      <c r="D1" s="22"/>
      <c r="E1" s="22"/>
      <c r="F1" s="23"/>
    </row>
    <row r="2" spans="1:7" ht="5.0999999999999996" customHeight="1">
      <c r="A2" s="5"/>
      <c r="G2" s="29"/>
    </row>
    <row r="3" spans="1:7" ht="21" customHeight="1">
      <c r="A3" s="88" t="s">
        <v>96</v>
      </c>
      <c r="B3" s="88"/>
      <c r="C3" s="88"/>
      <c r="D3" s="88"/>
      <c r="E3" s="88"/>
      <c r="F3" s="88"/>
    </row>
    <row r="4" spans="1:7" ht="5.0999999999999996" customHeight="1">
      <c r="A4" s="5"/>
    </row>
    <row r="5" spans="1:7" ht="15.75" customHeight="1">
      <c r="A5" s="24"/>
      <c r="B5" s="67"/>
      <c r="C5" s="12"/>
      <c r="D5" s="89" t="s">
        <v>97</v>
      </c>
      <c r="E5" s="86">
        <v>45291</v>
      </c>
      <c r="F5" s="86">
        <v>44926</v>
      </c>
    </row>
    <row r="6" spans="1:7" ht="15">
      <c r="A6" s="25"/>
      <c r="B6" s="68"/>
      <c r="C6" s="6"/>
      <c r="D6" s="90"/>
      <c r="E6" s="87"/>
      <c r="F6" s="87"/>
    </row>
    <row r="7" spans="1:7" ht="15">
      <c r="A7" s="24"/>
      <c r="B7" s="67"/>
      <c r="C7" s="13"/>
      <c r="D7" s="69" t="s">
        <v>98</v>
      </c>
      <c r="E7" s="70"/>
      <c r="F7" s="70"/>
    </row>
    <row r="8" spans="1:7" ht="15">
      <c r="A8" s="26" t="s">
        <v>0</v>
      </c>
      <c r="B8" s="71"/>
      <c r="C8" s="3"/>
      <c r="D8" s="31" t="s">
        <v>99</v>
      </c>
      <c r="E8" s="48">
        <v>233968.48</v>
      </c>
      <c r="F8" s="48">
        <v>233968.48</v>
      </c>
    </row>
    <row r="9" spans="1:7" ht="15">
      <c r="A9" s="26" t="s">
        <v>22</v>
      </c>
      <c r="B9" s="71"/>
      <c r="C9" s="3"/>
      <c r="D9" s="31" t="s">
        <v>100</v>
      </c>
      <c r="E9" s="48">
        <f>SUM(E11:E15)</f>
        <v>0</v>
      </c>
      <c r="F9" s="48">
        <f>SUM(F11:F15)</f>
        <v>0</v>
      </c>
    </row>
    <row r="10" spans="1:7" ht="22.5" hidden="1" customHeight="1">
      <c r="A10" s="26"/>
      <c r="B10" s="71"/>
      <c r="C10" s="3"/>
      <c r="D10" s="72"/>
      <c r="E10" s="48"/>
      <c r="F10" s="48"/>
    </row>
    <row r="11" spans="1:7" ht="15">
      <c r="A11" s="26"/>
      <c r="B11" s="71" t="s">
        <v>2</v>
      </c>
      <c r="C11" s="3"/>
      <c r="D11" s="72" t="s">
        <v>101</v>
      </c>
      <c r="E11" s="48">
        <v>0</v>
      </c>
      <c r="F11" s="48">
        <v>0</v>
      </c>
    </row>
    <row r="12" spans="1:7" ht="15">
      <c r="A12" s="26"/>
      <c r="B12" s="71" t="s">
        <v>3</v>
      </c>
      <c r="C12" s="3"/>
      <c r="D12" s="72" t="s">
        <v>102</v>
      </c>
      <c r="E12" s="48">
        <v>0</v>
      </c>
      <c r="F12" s="48">
        <v>0</v>
      </c>
    </row>
    <row r="13" spans="1:7" ht="15">
      <c r="A13" s="26"/>
      <c r="B13" s="71" t="s">
        <v>5</v>
      </c>
      <c r="C13" s="3"/>
      <c r="D13" s="82" t="s">
        <v>155</v>
      </c>
      <c r="E13" s="81">
        <v>0</v>
      </c>
      <c r="F13" s="81">
        <v>0</v>
      </c>
    </row>
    <row r="14" spans="1:7" ht="15">
      <c r="A14" s="26"/>
      <c r="B14" s="71" t="s">
        <v>7</v>
      </c>
      <c r="C14" s="3"/>
      <c r="D14" s="72" t="s">
        <v>149</v>
      </c>
      <c r="E14" s="48">
        <v>0</v>
      </c>
      <c r="F14" s="48">
        <v>0</v>
      </c>
    </row>
    <row r="15" spans="1:7" ht="15">
      <c r="A15" s="26"/>
      <c r="B15" s="71" t="s">
        <v>153</v>
      </c>
      <c r="C15" s="3"/>
      <c r="D15" s="72" t="s">
        <v>154</v>
      </c>
      <c r="E15" s="48">
        <v>0</v>
      </c>
      <c r="F15" s="48">
        <v>0</v>
      </c>
    </row>
    <row r="16" spans="1:7" ht="15">
      <c r="A16" s="26" t="s">
        <v>32</v>
      </c>
      <c r="B16" s="71"/>
      <c r="C16" s="3"/>
      <c r="D16" s="31" t="s">
        <v>103</v>
      </c>
      <c r="E16" s="48">
        <v>0</v>
      </c>
      <c r="F16" s="48">
        <v>0</v>
      </c>
    </row>
    <row r="17" spans="1:6" ht="15">
      <c r="A17" s="26" t="s">
        <v>51</v>
      </c>
      <c r="B17" s="71"/>
      <c r="C17" s="3"/>
      <c r="D17" s="31" t="s">
        <v>150</v>
      </c>
      <c r="E17" s="48">
        <v>115637.61</v>
      </c>
      <c r="F17" s="48">
        <v>217393.89</v>
      </c>
    </row>
    <row r="18" spans="1:6" ht="16.5" customHeight="1">
      <c r="A18" s="26" t="s">
        <v>152</v>
      </c>
      <c r="B18" s="71"/>
      <c r="C18" s="3"/>
      <c r="D18" s="31" t="s">
        <v>151</v>
      </c>
      <c r="E18" s="28">
        <v>0</v>
      </c>
      <c r="F18" s="28">
        <v>0</v>
      </c>
    </row>
    <row r="19" spans="1:6" ht="16.5" hidden="1" customHeight="1">
      <c r="A19" s="26"/>
      <c r="B19" s="71"/>
      <c r="C19" s="3"/>
      <c r="D19" s="31"/>
      <c r="E19" s="28"/>
      <c r="F19" s="28"/>
    </row>
    <row r="20" spans="1:6" ht="15">
      <c r="A20" s="26"/>
      <c r="B20" s="71"/>
      <c r="C20" s="3"/>
      <c r="D20" s="74" t="s">
        <v>104</v>
      </c>
      <c r="E20" s="75">
        <f>E8+E9+E16+E17+E18</f>
        <v>349606.09</v>
      </c>
      <c r="F20" s="75">
        <f>F8+F9+F16+F17+F18</f>
        <v>451362.37</v>
      </c>
    </row>
    <row r="21" spans="1:6" ht="6.75" customHeight="1">
      <c r="A21" s="26"/>
      <c r="B21" s="71"/>
      <c r="C21" s="3"/>
      <c r="D21" s="31"/>
      <c r="E21" s="14"/>
      <c r="F21" s="14"/>
    </row>
    <row r="22" spans="1:6" ht="15">
      <c r="A22" s="26"/>
      <c r="B22" s="71"/>
      <c r="C22" s="3"/>
      <c r="D22" s="69" t="s">
        <v>105</v>
      </c>
      <c r="E22" s="9"/>
      <c r="F22" s="9"/>
    </row>
    <row r="23" spans="1:6" ht="15">
      <c r="A23" s="26"/>
      <c r="B23" s="71">
        <v>1</v>
      </c>
      <c r="C23" s="3"/>
      <c r="D23" s="31" t="s">
        <v>106</v>
      </c>
      <c r="E23" s="48">
        <v>0</v>
      </c>
      <c r="F23" s="48">
        <v>0</v>
      </c>
    </row>
    <row r="24" spans="1:6" ht="15">
      <c r="A24" s="26"/>
      <c r="B24" s="71">
        <v>2</v>
      </c>
      <c r="C24" s="3"/>
      <c r="D24" s="31" t="s">
        <v>107</v>
      </c>
      <c r="E24" s="48">
        <v>0</v>
      </c>
      <c r="F24" s="48">
        <v>0</v>
      </c>
    </row>
    <row r="25" spans="1:6" ht="15">
      <c r="A25" s="26"/>
      <c r="B25" s="71">
        <v>3</v>
      </c>
      <c r="C25" s="3"/>
      <c r="D25" s="31" t="s">
        <v>108</v>
      </c>
      <c r="E25" s="48">
        <v>8159.57</v>
      </c>
      <c r="F25" s="48">
        <v>0</v>
      </c>
    </row>
    <row r="26" spans="1:6" ht="6.75" hidden="1" customHeight="1" thickBot="1">
      <c r="A26" s="26"/>
      <c r="B26" s="71"/>
      <c r="C26" s="3"/>
      <c r="D26" s="69"/>
      <c r="E26" s="28"/>
      <c r="F26" s="28"/>
    </row>
    <row r="27" spans="1:6" ht="15">
      <c r="A27" s="26"/>
      <c r="B27" s="71"/>
      <c r="C27" s="3"/>
      <c r="D27" s="74" t="s">
        <v>109</v>
      </c>
      <c r="E27" s="75">
        <f>E23+E24+E25</f>
        <v>8159.57</v>
      </c>
      <c r="F27" s="75">
        <f>F23+F24+F25</f>
        <v>0</v>
      </c>
    </row>
    <row r="28" spans="1:6" ht="6.75" customHeight="1">
      <c r="A28" s="26"/>
      <c r="B28" s="71"/>
      <c r="C28" s="3"/>
      <c r="D28" s="74"/>
      <c r="E28" s="14"/>
      <c r="F28" s="14"/>
    </row>
    <row r="29" spans="1:6" ht="15">
      <c r="A29" s="26"/>
      <c r="B29" s="71"/>
      <c r="C29" s="3"/>
      <c r="D29" s="76" t="s">
        <v>110</v>
      </c>
      <c r="E29" s="50">
        <v>0</v>
      </c>
      <c r="F29" s="50">
        <v>0</v>
      </c>
    </row>
    <row r="30" spans="1:6" ht="15">
      <c r="A30" s="26"/>
      <c r="B30" s="71"/>
      <c r="C30" s="3"/>
      <c r="D30" s="74" t="s">
        <v>111</v>
      </c>
      <c r="E30" s="75">
        <f>E29</f>
        <v>0</v>
      </c>
      <c r="F30" s="75">
        <f>F29</f>
        <v>0</v>
      </c>
    </row>
    <row r="31" spans="1:6" ht="6.75" customHeight="1">
      <c r="A31" s="26"/>
      <c r="B31" s="71"/>
      <c r="C31" s="3"/>
      <c r="D31" s="74"/>
      <c r="E31" s="14"/>
      <c r="F31" s="14"/>
    </row>
    <row r="32" spans="1:6" ht="15">
      <c r="A32" s="26"/>
      <c r="B32" s="71"/>
      <c r="C32" s="3"/>
      <c r="D32" s="69" t="s">
        <v>148</v>
      </c>
      <c r="E32" s="9"/>
      <c r="F32" s="9"/>
    </row>
    <row r="33" spans="1:6" ht="15">
      <c r="A33" s="26"/>
      <c r="B33" s="71">
        <v>1</v>
      </c>
      <c r="C33" s="3"/>
      <c r="D33" s="31" t="s">
        <v>112</v>
      </c>
      <c r="E33" s="48">
        <f>SUM(E34:E37)</f>
        <v>241451.76</v>
      </c>
      <c r="F33" s="48">
        <f>SUM(F34:F37)</f>
        <v>250973.42</v>
      </c>
    </row>
    <row r="34" spans="1:6" ht="15">
      <c r="A34" s="26"/>
      <c r="B34" s="71"/>
      <c r="C34" s="3" t="s">
        <v>113</v>
      </c>
      <c r="D34" s="72" t="s">
        <v>114</v>
      </c>
      <c r="E34" s="48">
        <v>0</v>
      </c>
      <c r="F34" s="48">
        <v>0</v>
      </c>
    </row>
    <row r="35" spans="1:6" ht="15">
      <c r="A35" s="26"/>
      <c r="B35" s="71"/>
      <c r="C35" s="3" t="s">
        <v>2</v>
      </c>
      <c r="D35" s="72" t="s">
        <v>115</v>
      </c>
      <c r="E35" s="48">
        <v>0</v>
      </c>
      <c r="F35" s="48">
        <v>0</v>
      </c>
    </row>
    <row r="36" spans="1:6" ht="15">
      <c r="A36" s="26"/>
      <c r="B36" s="71"/>
      <c r="C36" s="3" t="s">
        <v>3</v>
      </c>
      <c r="D36" s="72" t="s">
        <v>116</v>
      </c>
      <c r="E36" s="48">
        <v>168029.3</v>
      </c>
      <c r="F36" s="48">
        <v>173215.42</v>
      </c>
    </row>
    <row r="37" spans="1:6" ht="15">
      <c r="A37" s="26"/>
      <c r="B37" s="77"/>
      <c r="C37" s="3" t="s">
        <v>5</v>
      </c>
      <c r="D37" s="72" t="s">
        <v>117</v>
      </c>
      <c r="E37" s="48">
        <v>73422.460000000006</v>
      </c>
      <c r="F37" s="48">
        <v>77758</v>
      </c>
    </row>
    <row r="38" spans="1:6" ht="15">
      <c r="A38" s="26"/>
      <c r="B38" s="71">
        <v>2</v>
      </c>
      <c r="C38" s="3"/>
      <c r="D38" s="31" t="s">
        <v>118</v>
      </c>
      <c r="E38" s="48">
        <v>25271.21</v>
      </c>
      <c r="F38" s="48">
        <v>486036.44</v>
      </c>
    </row>
    <row r="39" spans="1:6" ht="15">
      <c r="A39" s="26"/>
      <c r="B39" s="71">
        <v>3</v>
      </c>
      <c r="C39" s="3"/>
      <c r="D39" s="31" t="s">
        <v>119</v>
      </c>
      <c r="E39" s="48">
        <v>0</v>
      </c>
      <c r="F39" s="48">
        <v>0</v>
      </c>
    </row>
    <row r="40" spans="1:6" ht="15">
      <c r="A40" s="26"/>
      <c r="B40" s="71">
        <v>4</v>
      </c>
      <c r="C40" s="78"/>
      <c r="D40" s="52" t="s">
        <v>120</v>
      </c>
      <c r="E40" s="48">
        <f>SUM(E41:E45)</f>
        <v>2599.4499999999998</v>
      </c>
      <c r="F40" s="48">
        <f>SUM(F41:F45)</f>
        <v>7216.96</v>
      </c>
    </row>
    <row r="41" spans="1:6" ht="15">
      <c r="A41" s="26"/>
      <c r="B41" s="77"/>
      <c r="C41" s="3" t="s">
        <v>1</v>
      </c>
      <c r="D41" s="73" t="s">
        <v>121</v>
      </c>
      <c r="E41" s="48"/>
      <c r="F41" s="48"/>
    </row>
    <row r="42" spans="1:6" ht="15">
      <c r="A42" s="26"/>
      <c r="B42" s="77"/>
      <c r="C42" s="3" t="s">
        <v>2</v>
      </c>
      <c r="D42" s="73" t="s">
        <v>57</v>
      </c>
      <c r="E42" s="48">
        <v>0</v>
      </c>
      <c r="F42" s="48">
        <v>0</v>
      </c>
    </row>
    <row r="43" spans="1:6" ht="15">
      <c r="A43" s="26"/>
      <c r="B43" s="71"/>
      <c r="C43" s="3" t="s">
        <v>3</v>
      </c>
      <c r="D43" s="72" t="s">
        <v>53</v>
      </c>
      <c r="E43" s="48">
        <v>0</v>
      </c>
      <c r="F43" s="48">
        <v>0</v>
      </c>
    </row>
    <row r="44" spans="1:6" ht="15">
      <c r="A44" s="26"/>
      <c r="B44" s="71"/>
      <c r="C44" s="3" t="s">
        <v>5</v>
      </c>
      <c r="D44" s="72" t="s">
        <v>54</v>
      </c>
      <c r="E44" s="48">
        <v>0</v>
      </c>
      <c r="F44" s="48">
        <v>0</v>
      </c>
    </row>
    <row r="45" spans="1:6" ht="15">
      <c r="A45" s="26"/>
      <c r="B45" s="71"/>
      <c r="C45" s="3" t="s">
        <v>7</v>
      </c>
      <c r="D45" s="72" t="s">
        <v>55</v>
      </c>
      <c r="E45" s="48">
        <v>2599.4499999999998</v>
      </c>
      <c r="F45" s="48">
        <v>7216.96</v>
      </c>
    </row>
    <row r="46" spans="1:6" ht="15">
      <c r="A46" s="26"/>
      <c r="B46" s="71">
        <v>5</v>
      </c>
      <c r="C46" s="3"/>
      <c r="D46" s="31" t="s">
        <v>122</v>
      </c>
      <c r="E46" s="48">
        <f>SUM(E47:E50)</f>
        <v>36832.57</v>
      </c>
      <c r="F46" s="48">
        <f>SUM(F47:F50)</f>
        <v>51611.1</v>
      </c>
    </row>
    <row r="47" spans="1:6" ht="15">
      <c r="A47" s="26"/>
      <c r="B47" s="71"/>
      <c r="C47" s="3" t="s">
        <v>1</v>
      </c>
      <c r="D47" s="72" t="s">
        <v>123</v>
      </c>
      <c r="E47" s="48">
        <v>3840</v>
      </c>
      <c r="F47" s="48">
        <v>1644.5</v>
      </c>
    </row>
    <row r="48" spans="1:6" ht="15">
      <c r="A48" s="26"/>
      <c r="B48" s="71"/>
      <c r="C48" s="3" t="s">
        <v>2</v>
      </c>
      <c r="D48" s="72" t="s">
        <v>124</v>
      </c>
      <c r="E48" s="48">
        <v>0</v>
      </c>
      <c r="F48" s="48">
        <v>3415.98</v>
      </c>
    </row>
    <row r="49" spans="1:6" ht="15">
      <c r="A49" s="26"/>
      <c r="B49" s="71"/>
      <c r="C49" s="3" t="s">
        <v>3</v>
      </c>
      <c r="D49" s="72" t="s">
        <v>76</v>
      </c>
      <c r="E49" s="48">
        <v>3600</v>
      </c>
      <c r="F49" s="48">
        <v>0</v>
      </c>
    </row>
    <row r="50" spans="1:6" ht="15">
      <c r="A50" s="26"/>
      <c r="B50" s="71"/>
      <c r="C50" s="3" t="s">
        <v>5</v>
      </c>
      <c r="D50" s="72" t="s">
        <v>77</v>
      </c>
      <c r="E50" s="50">
        <v>29392.57</v>
      </c>
      <c r="F50" s="50">
        <v>46550.62</v>
      </c>
    </row>
    <row r="51" spans="1:6" ht="15">
      <c r="A51" s="25"/>
      <c r="B51" s="68"/>
      <c r="C51" s="7"/>
      <c r="D51" s="74" t="s">
        <v>125</v>
      </c>
      <c r="E51" s="75">
        <f>E33+E38+E39+E40+E46</f>
        <v>306154.99</v>
      </c>
      <c r="F51" s="75">
        <f>F33+F38+F39+F40+F46</f>
        <v>795837.92</v>
      </c>
    </row>
    <row r="52" spans="1:6" ht="5.0999999999999996" customHeight="1">
      <c r="A52" s="24"/>
      <c r="B52" s="67"/>
      <c r="C52" s="13"/>
      <c r="D52" s="27"/>
      <c r="E52" s="45"/>
      <c r="F52" s="14"/>
    </row>
    <row r="53" spans="1:6" ht="15">
      <c r="A53" s="26"/>
      <c r="B53" s="71"/>
      <c r="C53" s="3"/>
      <c r="D53" s="44" t="s">
        <v>126</v>
      </c>
      <c r="E53" s="46"/>
      <c r="F53" s="9"/>
    </row>
    <row r="54" spans="1:6" ht="15">
      <c r="A54" s="26" t="s">
        <v>0</v>
      </c>
      <c r="B54" s="71"/>
      <c r="C54" s="3"/>
      <c r="D54" s="16" t="s">
        <v>127</v>
      </c>
      <c r="E54" s="47">
        <v>0</v>
      </c>
      <c r="F54" s="48">
        <v>0</v>
      </c>
    </row>
    <row r="55" spans="1:6" ht="15">
      <c r="A55" s="26" t="s">
        <v>22</v>
      </c>
      <c r="B55" s="71"/>
      <c r="C55" s="3"/>
      <c r="D55" s="16" t="s">
        <v>128</v>
      </c>
      <c r="E55" s="47">
        <f>E56+E59+E60</f>
        <v>460552.57</v>
      </c>
      <c r="F55" s="48">
        <f>F56+F59+F60</f>
        <v>583694.46</v>
      </c>
    </row>
    <row r="56" spans="1:6" ht="15">
      <c r="A56" s="26"/>
      <c r="B56" s="71">
        <v>1</v>
      </c>
      <c r="C56" s="3"/>
      <c r="D56" s="16" t="s">
        <v>143</v>
      </c>
      <c r="E56" s="47">
        <f>SUM(E57:E58)</f>
        <v>460552.57</v>
      </c>
      <c r="F56" s="48">
        <f>SUM(F57:F58)</f>
        <v>583694.46</v>
      </c>
    </row>
    <row r="57" spans="1:6" ht="15">
      <c r="A57" s="26"/>
      <c r="B57" s="71"/>
      <c r="C57" s="3" t="s">
        <v>1</v>
      </c>
      <c r="D57" s="16" t="s">
        <v>142</v>
      </c>
      <c r="E57" s="47">
        <v>431269.28</v>
      </c>
      <c r="F57" s="48">
        <v>550811.17000000004</v>
      </c>
    </row>
    <row r="58" spans="1:6" ht="15">
      <c r="A58" s="26"/>
      <c r="B58" s="71"/>
      <c r="C58" s="3" t="s">
        <v>2</v>
      </c>
      <c r="D58" s="16" t="s">
        <v>6</v>
      </c>
      <c r="E58" s="47">
        <v>29283.29</v>
      </c>
      <c r="F58" s="48">
        <v>32883.29</v>
      </c>
    </row>
    <row r="59" spans="1:6" ht="15">
      <c r="A59" s="26"/>
      <c r="B59" s="71">
        <v>2</v>
      </c>
      <c r="C59" s="3"/>
      <c r="D59" s="16" t="s">
        <v>129</v>
      </c>
      <c r="E59" s="47">
        <v>0</v>
      </c>
      <c r="F59" s="48">
        <v>0</v>
      </c>
    </row>
    <row r="60" spans="1:6" ht="15">
      <c r="A60" s="26"/>
      <c r="B60" s="71">
        <v>3</v>
      </c>
      <c r="C60" s="3"/>
      <c r="D60" s="16" t="s">
        <v>130</v>
      </c>
      <c r="E60" s="49">
        <v>0</v>
      </c>
      <c r="F60" s="50">
        <v>0</v>
      </c>
    </row>
    <row r="61" spans="1:6" ht="15">
      <c r="A61" s="26"/>
      <c r="B61" s="71"/>
      <c r="C61" s="3"/>
      <c r="D61" s="18" t="s">
        <v>131</v>
      </c>
      <c r="E61" s="75">
        <f>E54+E55</f>
        <v>460552.57</v>
      </c>
      <c r="F61" s="75">
        <f>F54+F55</f>
        <v>583694.46</v>
      </c>
    </row>
    <row r="62" spans="1:6" ht="0.75" customHeight="1">
      <c r="A62" s="26"/>
      <c r="B62" s="71"/>
      <c r="C62" s="3"/>
      <c r="D62" s="16"/>
      <c r="E62" s="63"/>
      <c r="F62" s="63"/>
    </row>
    <row r="63" spans="1:6" ht="15">
      <c r="A63" s="26"/>
      <c r="B63" s="71"/>
      <c r="C63" s="3"/>
      <c r="D63" s="18" t="s">
        <v>132</v>
      </c>
      <c r="E63" s="75">
        <f>+E61+E51+E30+E27+E20</f>
        <v>1124473.22</v>
      </c>
      <c r="F63" s="75">
        <f>+F61+F51+F30+F27+F20</f>
        <v>1830894.75</v>
      </c>
    </row>
    <row r="64" spans="1:6" ht="2.25" customHeight="1">
      <c r="A64" s="26"/>
      <c r="B64" s="71"/>
      <c r="C64" s="3"/>
      <c r="D64" s="18"/>
      <c r="E64" s="79"/>
      <c r="F64" s="79"/>
    </row>
    <row r="65" spans="1:6" ht="15">
      <c r="A65" s="26"/>
      <c r="B65" s="71"/>
      <c r="C65" s="3"/>
      <c r="D65" s="80" t="s">
        <v>133</v>
      </c>
      <c r="E65" s="9"/>
      <c r="F65" s="9"/>
    </row>
    <row r="66" spans="1:6" ht="15">
      <c r="A66" s="26"/>
      <c r="B66" s="71"/>
      <c r="C66" s="3"/>
      <c r="D66" s="16" t="s">
        <v>135</v>
      </c>
      <c r="E66" s="48">
        <v>0</v>
      </c>
      <c r="F66" s="48">
        <v>0</v>
      </c>
    </row>
    <row r="67" spans="1:6" ht="15">
      <c r="A67" s="26"/>
      <c r="B67" s="71"/>
      <c r="C67" s="3"/>
      <c r="D67" s="16" t="s">
        <v>136</v>
      </c>
      <c r="E67" s="48">
        <v>0</v>
      </c>
      <c r="F67" s="48">
        <v>0</v>
      </c>
    </row>
    <row r="68" spans="1:6" ht="15">
      <c r="A68" s="26"/>
      <c r="B68" s="71"/>
      <c r="C68" s="3"/>
      <c r="D68" s="16" t="s">
        <v>137</v>
      </c>
      <c r="E68" s="48">
        <v>0</v>
      </c>
      <c r="F68" s="48">
        <v>0</v>
      </c>
    </row>
    <row r="69" spans="1:6" ht="15">
      <c r="A69" s="26"/>
      <c r="B69" s="71"/>
      <c r="C69" s="3"/>
      <c r="D69" s="16" t="s">
        <v>138</v>
      </c>
      <c r="E69" s="48">
        <v>0</v>
      </c>
      <c r="F69" s="48">
        <v>0</v>
      </c>
    </row>
    <row r="70" spans="1:6" ht="15">
      <c r="A70" s="26"/>
      <c r="B70" s="71"/>
      <c r="C70" s="3"/>
      <c r="D70" s="16" t="s">
        <v>139</v>
      </c>
      <c r="E70" s="48">
        <v>0</v>
      </c>
      <c r="F70" s="48">
        <v>0</v>
      </c>
    </row>
    <row r="71" spans="1:6" ht="15">
      <c r="A71" s="26"/>
      <c r="B71" s="71"/>
      <c r="C71" s="3"/>
      <c r="D71" s="16" t="s">
        <v>140</v>
      </c>
      <c r="E71" s="48">
        <v>0</v>
      </c>
      <c r="F71" s="48">
        <v>0</v>
      </c>
    </row>
    <row r="72" spans="1:6" ht="15">
      <c r="A72" s="26"/>
      <c r="B72" s="71"/>
      <c r="C72" s="3"/>
      <c r="D72" s="16" t="s">
        <v>141</v>
      </c>
      <c r="E72" s="50">
        <v>0</v>
      </c>
      <c r="F72" s="50">
        <v>0</v>
      </c>
    </row>
    <row r="73" spans="1:6" ht="15">
      <c r="A73" s="25"/>
      <c r="B73" s="68"/>
      <c r="C73" s="7"/>
      <c r="D73" s="66" t="s">
        <v>134</v>
      </c>
      <c r="E73" s="75">
        <f>E66+E67+E68+E69+E70+E71+E72</f>
        <v>0</v>
      </c>
      <c r="F73" s="75">
        <f>F66+F67+F68+F69+F70+F71+F72</f>
        <v>0</v>
      </c>
    </row>
  </sheetData>
  <sheetProtection sheet="1" objects="1" scenarios="1"/>
  <mergeCells count="4">
    <mergeCell ref="A3:F3"/>
    <mergeCell ref="D5:D6"/>
    <mergeCell ref="E5:E6"/>
    <mergeCell ref="F5:F6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SP-Attivo</vt:lpstr>
      <vt:lpstr>SP-Passivo</vt:lpstr>
    </vt:vector>
  </TitlesOfParts>
  <Company>Ministero Economia e Finanze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daniela.collesi</dc:creator>
  <cp:lastModifiedBy>user</cp:lastModifiedBy>
  <cp:lastPrinted>2024-04-17T16:56:51Z</cp:lastPrinted>
  <dcterms:created xsi:type="dcterms:W3CDTF">2013-05-06T10:20:21Z</dcterms:created>
  <dcterms:modified xsi:type="dcterms:W3CDTF">2024-04-17T16:59:34Z</dcterms:modified>
</cp:coreProperties>
</file>